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ink/ink6.xml" ContentType="application/inkml+xml"/>
  <Override PartName="/xl/ink/ink7.xml" ContentType="application/inkml+xml"/>
  <Override PartName="/xl/ink/ink8.xml" ContentType="application/inkml+xml"/>
  <Override PartName="/xl/drawings/drawing7.xml" ContentType="application/vnd.openxmlformats-officedocument.drawing+xml"/>
  <Override PartName="/xl/comments13.xml" ContentType="application/vnd.openxmlformats-officedocument.spreadsheetml.comments+xml"/>
  <Override PartName="/xl/ink/ink9.xml" ContentType="application/inkml+xml"/>
  <Override PartName="/xl/ink/ink10.xml" ContentType="application/inkml+xml"/>
  <Override PartName="/xl/drawings/drawing8.xml" ContentType="application/vnd.openxmlformats-officedocument.drawing+xml"/>
  <Override PartName="/xl/comments14.xml" ContentType="application/vnd.openxmlformats-officedocument.spreadsheetml.comments+xml"/>
  <Override PartName="/xl/ink/ink11.xml" ContentType="application/inkml+xml"/>
  <Override PartName="/xl/drawings/drawing9.xml" ContentType="application/vnd.openxmlformats-officedocument.drawing+xml"/>
  <Override PartName="/xl/comments1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secretariadistritald-my.sharepoint.com/personal/lcubillos_sdmujer_gov_co/Documents/Plan de acción 7662_2024/"/>
    </mc:Choice>
  </mc:AlternateContent>
  <xr:revisionPtr revIDLastSave="1520" documentId="8_{CD2C23BF-A067-4467-9DFA-5656EEF095E3}" xr6:coauthVersionLast="47" xr6:coauthVersionMax="47" xr10:uidLastSave="{0F2ED27F-ECDF-4D61-AFBB-F470EEE29D73}"/>
  <bookViews>
    <workbookView xWindow="-108" yWindow="-108" windowWidth="23256" windowHeight="12456" firstSheet="13" activeTab="15" xr2:uid="{00000000-000D-0000-FFFF-FFFF00000000}"/>
  </bookViews>
  <sheets>
    <sheet name="Meta 1" sheetId="40" r:id="rId1"/>
    <sheet name="Meta 2" sheetId="43" r:id="rId2"/>
    <sheet name="Meta 3" sheetId="44" r:id="rId3"/>
    <sheet name="Meta 4" sheetId="45" r:id="rId4"/>
    <sheet name="Indicadores PA_OAP " sheetId="36" r:id="rId5"/>
    <sheet name="Indicadores PA_OAJ" sheetId="46" r:id="rId6"/>
    <sheet name="Hoja1" sheetId="42" state="hidden" r:id="rId7"/>
    <sheet name="Territorialización PA" sheetId="37" state="hidden" r:id="rId8"/>
    <sheet name="Indicadores PA_OCI" sheetId="47" r:id="rId9"/>
    <sheet name="Indicadores PA_OCDI" sheetId="57" r:id="rId10"/>
    <sheet name="Indicadores PA Administrativa" sheetId="49" r:id="rId11"/>
    <sheet name="Indicadores PA G. Documental" sheetId="50" r:id="rId12"/>
    <sheet name="Indicadores PA Financiera" sheetId="51" r:id="rId13"/>
    <sheet name="Indicadores PA DTH" sheetId="56" r:id="rId14"/>
    <sheet name="Indicadores PA Contratación" sheetId="55" r:id="rId15"/>
    <sheet name="Indicadores PA Atención Ciudada" sheetId="48" r:id="rId16"/>
    <sheet name="Control de Cambios" sheetId="41" r:id="rId17"/>
    <sheet name="LISTAS" sheetId="38" state="hidden" r:id="rId18"/>
  </sheets>
  <definedNames>
    <definedName name="_xlnm._FilterDatabase" localSheetId="12" hidden="1">'Indicadores PA Financiera'!$A$12:$AY$12</definedName>
    <definedName name="_xlnm._FilterDatabase" localSheetId="11" hidden="1">'Indicadores PA G. Documental'!$A$12:$AY$12</definedName>
    <definedName name="_xlnm._FilterDatabase" localSheetId="4" hidden="1">'Indicadores PA_OAP '!$12:$30</definedName>
    <definedName name="_xlnm.Print_Area" localSheetId="14">'Indicadores PA Contratación'!$A$1:$AY$23</definedName>
    <definedName name="_xlnm.Print_Area" localSheetId="13">'Indicadores PA DTH'!$A$1:$AY$19</definedName>
    <definedName name="_xlnm.Print_Area" localSheetId="12">'Indicadores PA Financiera'!$A$1:$AY$19</definedName>
    <definedName name="_xlnm.Print_Area" localSheetId="11">'Indicadores PA G. Documental'!$A$1:$AY$22</definedName>
    <definedName name="_xlnm.Print_Area" localSheetId="5">'Indicadores PA_OAJ'!$A$1:$AY$22</definedName>
    <definedName name="_xlnm.Print_Area" localSheetId="4">'Indicadores PA_OAP '!$A$1:$AY$30</definedName>
    <definedName name="_xlnm.Print_Area" localSheetId="9">'Indicadores PA_OCDI'!$A$1:$AY$18</definedName>
    <definedName name="_xlnm.Print_Area" localSheetId="8">'Indicadores PA_OCI'!$A$1:$AY$18</definedName>
    <definedName name="_xlnm.Print_Area" localSheetId="0">'Meta 1'!$A$1:$AE$46</definedName>
    <definedName name="_xlnm.Print_Area" localSheetId="1">'Meta 2'!$A$1:$AE$52</definedName>
    <definedName name="_xlnm.Print_Area" localSheetId="2">'Meta 3'!$A$1:$AE$46</definedName>
    <definedName name="_xlnm.Print_Area" localSheetId="3">'Meta 4'!$A$1:$AE$54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0" i="45" l="1"/>
  <c r="P30" i="44"/>
  <c r="P30" i="40"/>
  <c r="N24" i="44"/>
  <c r="N24" i="43"/>
  <c r="N24" i="40"/>
  <c r="B24" i="45"/>
  <c r="C24" i="45" s="1"/>
  <c r="N24" i="45" s="1"/>
  <c r="B24" i="44"/>
  <c r="C24" i="44" s="1"/>
  <c r="B24" i="43"/>
  <c r="C24" i="43" s="1"/>
  <c r="AE25" i="45"/>
  <c r="AD25" i="45"/>
  <c r="AE25" i="44"/>
  <c r="AD25" i="44"/>
  <c r="AE25" i="43"/>
  <c r="AD25" i="43"/>
  <c r="AE25" i="40"/>
  <c r="AE23" i="40"/>
  <c r="AD25" i="40"/>
  <c r="AD23" i="40"/>
  <c r="O25" i="40"/>
  <c r="C24" i="40" l="1"/>
  <c r="B24" i="40"/>
  <c r="B35" i="45" l="1"/>
  <c r="B35" i="40"/>
  <c r="B35" i="43"/>
  <c r="P36" i="40"/>
  <c r="P35" i="40"/>
  <c r="AC25" i="44"/>
  <c r="AC23" i="44"/>
  <c r="AC22" i="44"/>
  <c r="P21" i="44" s="1"/>
  <c r="P21" i="43"/>
  <c r="P21" i="40"/>
  <c r="AE23" i="44" l="1"/>
  <c r="AD23" i="44"/>
  <c r="AT14" i="51"/>
  <c r="AT15" i="51"/>
  <c r="AT16" i="51"/>
  <c r="AT13" i="51"/>
  <c r="AT14" i="49"/>
  <c r="AT15" i="49"/>
  <c r="AT16" i="49"/>
  <c r="AT13" i="49"/>
  <c r="P35" i="45" l="1"/>
  <c r="P36" i="44"/>
  <c r="P35" i="44"/>
  <c r="P35" i="43"/>
  <c r="P45" i="45" l="1"/>
  <c r="P46" i="45"/>
  <c r="P47" i="45"/>
  <c r="P48" i="45"/>
  <c r="AT16" i="48"/>
  <c r="AS18" i="48"/>
  <c r="AT18" i="48" s="1"/>
  <c r="AS14" i="57"/>
  <c r="AT14" i="57" s="1"/>
  <c r="AS13" i="57"/>
  <c r="AT13" i="57" s="1"/>
  <c r="AS16" i="56"/>
  <c r="AT16" i="56" s="1"/>
  <c r="AS15" i="56"/>
  <c r="AT15" i="56" s="1"/>
  <c r="AS14" i="56"/>
  <c r="AT14" i="56" s="1"/>
  <c r="AS13" i="56"/>
  <c r="AT13" i="56" s="1"/>
  <c r="AS20" i="55" l="1"/>
  <c r="AT20" i="55" s="1"/>
  <c r="AS19" i="55"/>
  <c r="AT19" i="55" s="1"/>
  <c r="AS18" i="55"/>
  <c r="AT18" i="55" s="1"/>
  <c r="AS17" i="55"/>
  <c r="AT17" i="55" s="1"/>
  <c r="AS16" i="55"/>
  <c r="AT16" i="55" s="1"/>
  <c r="AS15" i="55"/>
  <c r="AT15" i="55" s="1"/>
  <c r="AS14" i="55"/>
  <c r="AT14" i="55" s="1"/>
  <c r="AS13" i="55"/>
  <c r="AT13" i="55" s="1"/>
  <c r="AS13" i="48" l="1"/>
  <c r="AT13" i="48" s="1"/>
  <c r="W22" i="45" l="1"/>
  <c r="AB24" i="45" s="1"/>
  <c r="U22" i="45"/>
  <c r="AC23" i="43"/>
  <c r="N23" i="43"/>
  <c r="O23" i="43" s="1"/>
  <c r="AD23" i="43" l="1"/>
  <c r="AE23" i="43"/>
  <c r="AS18" i="36"/>
  <c r="AT18" i="36" s="1"/>
  <c r="AS19" i="36"/>
  <c r="AT19" i="36" s="1"/>
  <c r="AS20" i="36"/>
  <c r="AT20" i="36" s="1"/>
  <c r="AS21" i="36"/>
  <c r="AT21" i="36" s="1"/>
  <c r="AS22" i="36"/>
  <c r="AT22" i="36" s="1"/>
  <c r="AS23" i="36"/>
  <c r="AT23" i="36" s="1"/>
  <c r="AS24" i="36"/>
  <c r="AT24" i="36" s="1"/>
  <c r="AS25" i="36"/>
  <c r="AT25" i="36" s="1"/>
  <c r="AS26" i="36"/>
  <c r="AT26" i="36" s="1"/>
  <c r="AS27" i="36"/>
  <c r="AT27" i="36" s="1"/>
  <c r="AS17" i="36"/>
  <c r="AT17" i="36" s="1"/>
  <c r="AS14" i="36"/>
  <c r="AT14" i="36" s="1"/>
  <c r="AS13" i="36"/>
  <c r="AS15" i="36"/>
  <c r="AT15" i="36" s="1"/>
  <c r="AS16" i="36"/>
  <c r="AT16" i="36" s="1"/>
  <c r="P36" i="45" l="1"/>
  <c r="P44" i="45"/>
  <c r="P43" i="45"/>
  <c r="P50" i="45"/>
  <c r="P49" i="45"/>
  <c r="P36" i="43"/>
  <c r="P48" i="43"/>
  <c r="P47" i="43"/>
  <c r="P46" i="43"/>
  <c r="P45" i="43"/>
  <c r="P44" i="43"/>
  <c r="P43" i="43"/>
  <c r="P54" i="45"/>
  <c r="P53" i="45"/>
  <c r="P52" i="45"/>
  <c r="P51" i="45"/>
  <c r="P42" i="45"/>
  <c r="P41" i="45"/>
  <c r="AC25" i="45"/>
  <c r="N25" i="45"/>
  <c r="O25" i="45" s="1"/>
  <c r="AC24" i="45"/>
  <c r="AC23" i="45"/>
  <c r="N23" i="45"/>
  <c r="O23" i="45" s="1"/>
  <c r="AC22" i="45"/>
  <c r="N22" i="45"/>
  <c r="P46" i="44"/>
  <c r="P45" i="44"/>
  <c r="P44" i="44"/>
  <c r="P43" i="44"/>
  <c r="P42" i="44"/>
  <c r="P41" i="44"/>
  <c r="N25" i="44"/>
  <c r="O25" i="44" s="1"/>
  <c r="N23" i="44"/>
  <c r="O23" i="44" s="1"/>
  <c r="N22" i="44"/>
  <c r="P52" i="43"/>
  <c r="P51" i="43"/>
  <c r="P50" i="43"/>
  <c r="P49" i="43"/>
  <c r="P42" i="43"/>
  <c r="P41" i="43"/>
  <c r="P30" i="43"/>
  <c r="AC25" i="43"/>
  <c r="N25" i="43"/>
  <c r="O25" i="43" s="1"/>
  <c r="AC24" i="43"/>
  <c r="AC22" i="43"/>
  <c r="N22" i="43"/>
  <c r="AT13" i="36"/>
  <c r="N22" i="40"/>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X38" i="37"/>
  <c r="S38" i="37"/>
  <c r="R38" i="37"/>
  <c r="AY37" i="37"/>
  <c r="AY58" i="37"/>
  <c r="AX37" i="37"/>
  <c r="AX58" i="37"/>
  <c r="S37" i="37"/>
  <c r="S58" i="37"/>
  <c r="R37" i="37"/>
  <c r="R58"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N23" i="40"/>
  <c r="O23" i="40" s="1"/>
  <c r="T32" i="37"/>
  <c r="U32" i="37"/>
  <c r="V32" i="37"/>
  <c r="W32" i="37"/>
  <c r="X32" i="37"/>
  <c r="AZ32" i="37"/>
  <c r="BA32" i="37"/>
  <c r="BB32" i="37"/>
  <c r="BC32" i="37"/>
  <c r="BD32" i="37"/>
  <c r="BE32" i="37"/>
  <c r="AC25" i="40"/>
  <c r="AC24" i="40"/>
  <c r="AC23" i="40"/>
  <c r="AC22" i="40"/>
  <c r="N25" i="40"/>
  <c r="P46" i="40"/>
  <c r="P45" i="40"/>
  <c r="P44" i="40"/>
  <c r="P43" i="40"/>
  <c r="P42" i="40"/>
  <c r="P41" i="40"/>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AY32" i="37"/>
  <c r="S32" i="37"/>
  <c r="R32" i="37"/>
  <c r="AX32" i="37"/>
  <c r="AE23" i="45" l="1"/>
  <c r="AD23"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0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0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0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0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000-000005000000}">
      <text>
        <r>
          <rPr>
            <b/>
            <sz val="9"/>
            <color indexed="81"/>
            <rFont val="Tahoma"/>
            <family val="2"/>
          </rPr>
          <t>Daniel Avendaño:</t>
        </r>
        <r>
          <rPr>
            <sz val="9"/>
            <color indexed="81"/>
            <rFont val="Tahoma"/>
            <family val="2"/>
          </rPr>
          <t xml:space="preserve">
Programación de acuerdo de desempeño en la ejecución de giros para cada mes de la vigencia.</t>
        </r>
      </text>
    </comment>
    <comment ref="A23" authorId="0" shapeId="0" xr:uid="{00000000-0006-0000-00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000-000007000000}">
      <text>
        <r>
          <rPr>
            <b/>
            <sz val="9"/>
            <color indexed="81"/>
            <rFont val="Tahoma"/>
            <family val="2"/>
          </rPr>
          <t>Daniel Avendaño:</t>
        </r>
        <r>
          <rPr>
            <sz val="9"/>
            <color indexed="81"/>
            <rFont val="Tahoma"/>
            <family val="2"/>
          </rPr>
          <t xml:space="preserve">
Reserva definitiva después de liberaciones.</t>
        </r>
      </text>
    </comment>
    <comment ref="A25" authorId="0" shapeId="0" xr:uid="{00000000-0006-0000-00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985B4C36-01F8-4907-90DA-584FED6F9D86}">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V5" authorId="1" shapeId="0" xr:uid="{71780F62-644D-4292-A9B0-91ABA173D0D6}">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36F9E406-324E-415A-86D6-8BCE073483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3706DF43-F496-42AC-ACD0-2DADC88650F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B7464B2D-8581-4D1F-AF5E-2E258DE84664}">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338E02A0-AB2B-4642-A0B5-CFC1087AE847}">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t>
        </r>
      </text>
    </comment>
    <comment ref="F11" authorId="0" shapeId="0" xr:uid="{CBE21C03-8322-46E5-8E09-A11E3FDEFDD9}">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A6E18FDD-1C63-415A-AB76-A6C5A1851BB6}">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6AFC8C0E-ED5B-49E1-A65F-A47A8123C4F8}">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6C472335-D9BC-487A-9455-B8C97A0A3A83}">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C45A30AC-67E2-4FBC-A7E3-990CD0424B08}">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11213423-8C3C-4CD9-A9D0-387F0DCA75BB}">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B9DB53C0-446A-450B-9C55-C0601CD84579}">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V5" authorId="1" shapeId="0" xr:uid="{D3AB3F34-2CD8-434F-8B1F-9AF95BC12E98}">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EAB169F5-9A8E-4C68-9753-561B8CCC698B}">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DE764381-7663-4933-993A-A4C39CF714D3}">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B60231CA-22E0-4AE5-ACC3-3480D9548D66}">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C46AC18E-FA79-43EE-8501-9B45B2F9B8C9}">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t>
        </r>
      </text>
    </comment>
    <comment ref="F11" authorId="0" shapeId="0" xr:uid="{C2C38D54-5C88-46D3-A7DF-F5EB2EE48256}">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219CDFDC-BB62-40C8-8629-6169C7A0F4D3}">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8A3FD978-6BDA-4FFB-B332-FFE12BD35CFD}">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676C1288-17C1-4F3A-B4CB-8406ADF05C42}">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B9291036-073C-449C-8E37-C276624E7213}">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5C8892BA-49A3-4945-90D2-B4060499C076}">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52AFA4D1-3293-48C0-BB8B-F7F4A214B8EC}">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V5" authorId="1" shapeId="0" xr:uid="{0C54B1DF-2A29-4AB0-BE82-89ACE2BF3C96}">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81974FDE-C5F8-4DC4-ACBB-D0BA9142FF2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D7A2C539-9B90-48A8-9F5F-5C28BCD73067}">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F2EE8247-2EBC-4749-A743-6E89CA59156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CE65BE3-9CAF-4C03-848A-D3C8647AA3E9}">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t>
        </r>
      </text>
    </comment>
    <comment ref="F11" authorId="0" shapeId="0" xr:uid="{CA330A2C-83C4-48EA-A386-C9DB89F33413}">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9E057B45-3918-4E96-8B43-687A4FE5A9D9}">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19D03BA9-B253-4BF9-83A1-2871FFE6B504}">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DD8C4A72-A453-453C-9C4B-0642B0BC1D37}">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FE9648C4-2AD5-4F16-8BD8-56BC7EB49FEB}">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65F004BB-7723-4E94-AEA9-49A0C868187F}">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9D0F3F5E-4EDB-4C0E-BBA6-B9161BB2EB5C}">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V5" authorId="1" shapeId="0" xr:uid="{B2D3C991-8BAE-434D-ADF7-B884E6A9FAC3}">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EF22E29F-3C21-495A-B6E6-C23E610E75C2}">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23D396A7-0B38-4E1E-B9A9-4349B72C7FB1}">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8875F300-74C0-4493-AB33-54A34EEC7859}">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406AAC3F-7B14-4A7F-AEF3-289901E0F41E}">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t>
        </r>
      </text>
    </comment>
    <comment ref="F11" authorId="0" shapeId="0" xr:uid="{15EB0342-B816-48F9-9671-A8810968E9C5}">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121D68A8-DAAF-44ED-A5F3-63F6E5590FDE}">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9BD050FA-16D7-418A-930A-A32C6CFE5425}">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71B3D80B-394D-4A89-9200-DCC09707ECA3}">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4A150889-631E-4105-AE4A-B03514FEE4B4}">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773B41BC-9A81-44F2-B33E-E1B906CC9D19}">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5B0FA5C2-DAF6-42D9-8453-2F7CC3A17491}">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V5" authorId="1" shapeId="0" xr:uid="{8C7303DB-AFE5-410B-8202-42A3F95AA33C}">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60C3AB6E-3214-4456-A746-C958489BCD23}">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C73B2DC1-3E8A-4BB6-BD48-6AAEF80373E1}">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1BCA8F2E-0AA6-41B1-972E-2FB5D3C7E461}">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8BB65E23-D70A-4CB2-B677-4B801E89CDF4}">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t>
        </r>
      </text>
    </comment>
    <comment ref="F11" authorId="0" shapeId="0" xr:uid="{7A8E9BD6-EC63-43E6-97C3-2EF1FDBC12FB}">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3122D55D-C9FA-40C7-A318-01F194B3C018}">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C1197C9B-1F20-4AA6-850E-1A4FEA1D3A8E}">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D49DEC44-D5FD-49C2-AB01-33A37253CCBF}">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8E4BA043-814A-43F2-B5F2-FE2D6AE7BE5E}">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EB3CC90F-C475-4E70-B92D-7841AEAC4237}">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A7" authorId="0" shapeId="0" xr:uid="{00000000-0006-0000-0300-000001000000}">
      <text>
        <r>
          <rPr>
            <b/>
            <sz val="9"/>
            <color indexed="81"/>
            <rFont val="Tahoma"/>
            <family val="2"/>
          </rPr>
          <t>Daniel Avendaño:</t>
        </r>
        <r>
          <rPr>
            <sz val="9"/>
            <color indexed="81"/>
            <rFont val="Tahoma"/>
            <family val="2"/>
          </rPr>
          <t xml:space="preserve">
Fecha en la que el cambio solicitado al plan de acción es aprobado</t>
        </r>
      </text>
    </comment>
    <comment ref="B7" authorId="0" shapeId="0" xr:uid="{00000000-0006-0000-0300-000002000000}">
      <text>
        <r>
          <rPr>
            <b/>
            <sz val="9"/>
            <color indexed="81"/>
            <rFont val="Tahoma"/>
            <family val="2"/>
          </rPr>
          <t>Daniel Avendaño:</t>
        </r>
        <r>
          <rPr>
            <sz val="9"/>
            <color indexed="81"/>
            <rFont val="Tahoma"/>
            <family val="2"/>
          </rPr>
          <t xml:space="preserve">
Descripción de los cambios realizados en la actialización que corresponda</t>
        </r>
      </text>
    </comment>
    <comment ref="C7" authorId="0" shapeId="0" xr:uid="{00000000-0006-0000-0300-000003000000}">
      <text>
        <r>
          <rPr>
            <b/>
            <sz val="9"/>
            <color indexed="81"/>
            <rFont val="Tahoma"/>
            <family val="2"/>
          </rPr>
          <t>Daniel Avendaño:</t>
        </r>
        <r>
          <rPr>
            <sz val="9"/>
            <color indexed="81"/>
            <rFont val="Tahoma"/>
            <family val="2"/>
          </rPr>
          <t xml:space="preserve">
Justificación del motivo que genera el cambio en el plan de acción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DD73F497-19F2-4355-98A4-DEA2E88514E3}">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4CD5AF27-F357-433F-9A8C-C844073C8962}">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A3A57770-31E8-4B50-AD73-436C3D9CA85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6CCC7405-033F-48BC-97D7-9A8BC94E693D}">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C850D59C-45CE-4983-BF86-7E474468254B}">
      <text>
        <r>
          <rPr>
            <b/>
            <sz val="9"/>
            <color indexed="81"/>
            <rFont val="Tahoma"/>
            <family val="2"/>
          </rPr>
          <t>Daniel Avendaño:</t>
        </r>
        <r>
          <rPr>
            <sz val="9"/>
            <color indexed="81"/>
            <rFont val="Tahoma"/>
            <family val="2"/>
          </rPr>
          <t xml:space="preserve">
Programación de acuerdo de desempeño en la ejecución de giros para cada mes de la vigencia.</t>
        </r>
      </text>
    </comment>
    <comment ref="A23" authorId="0" shapeId="0" xr:uid="{45D95203-464F-4AED-8F4B-6FC7483BF5D9}">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71CAB32C-6C69-4B70-A7A2-2B05E7F26567}">
      <text>
        <r>
          <rPr>
            <b/>
            <sz val="9"/>
            <color indexed="81"/>
            <rFont val="Tahoma"/>
            <family val="2"/>
          </rPr>
          <t>Daniel Avendaño:</t>
        </r>
        <r>
          <rPr>
            <sz val="9"/>
            <color indexed="81"/>
            <rFont val="Tahoma"/>
            <family val="2"/>
          </rPr>
          <t xml:space="preserve">
Reserva definitiva después de liberaciones.</t>
        </r>
      </text>
    </comment>
    <comment ref="A25" authorId="0" shapeId="0" xr:uid="{0D778E20-DFC8-475D-8B02-9D7D002D977D}">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234B01D6-80BE-44BF-99F3-0FC0E04FBB5B}">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907FECF4-4631-4652-8388-7ECE830539DD}">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CFA6043-260F-43DD-AF96-64DB316F3E9A}">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AF1781EA-6E91-4214-8ED7-6EB63953A3CB}">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7EA93B1C-B4F0-46B9-9428-453825CD1B86}">
      <text>
        <r>
          <rPr>
            <b/>
            <sz val="9"/>
            <color indexed="81"/>
            <rFont val="Tahoma"/>
            <family val="2"/>
          </rPr>
          <t>Daniel Avendaño:</t>
        </r>
        <r>
          <rPr>
            <sz val="9"/>
            <color indexed="81"/>
            <rFont val="Tahoma"/>
            <family val="2"/>
          </rPr>
          <t xml:space="preserve">
Programación de acuerdo de desempeño en la ejecución de giros para cada mes de la vigencia.</t>
        </r>
      </text>
    </comment>
    <comment ref="A23" authorId="0" shapeId="0" xr:uid="{A3342AF0-1B1B-484B-A79E-300AA8063B2D}">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A726C00C-07E4-46F2-B781-1AC0DBA87089}">
      <text>
        <r>
          <rPr>
            <b/>
            <sz val="9"/>
            <color indexed="81"/>
            <rFont val="Tahoma"/>
            <family val="2"/>
          </rPr>
          <t>Daniel Avendaño:</t>
        </r>
        <r>
          <rPr>
            <sz val="9"/>
            <color indexed="81"/>
            <rFont val="Tahoma"/>
            <family val="2"/>
          </rPr>
          <t xml:space="preserve">
Reserva definitiva después de liberaciones.</t>
        </r>
      </text>
    </comment>
    <comment ref="A25" authorId="0" shapeId="0" xr:uid="{3C390438-5DA2-4651-8175-21706D18CE32}">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1C745AC0-1EC2-4782-9E6E-00321A69C79B}">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B69C9CA8-145D-4BC1-BFC3-3457C3ADB768}">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41F3DD8-270B-4CAF-A39F-9FB22375DDDE}">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F710AD9B-0A64-453E-8B55-AD5089F1F48D}">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890AEB7-56F6-46EA-8CAB-44B942521115}">
      <text>
        <r>
          <rPr>
            <b/>
            <sz val="9"/>
            <color indexed="81"/>
            <rFont val="Tahoma"/>
            <family val="2"/>
          </rPr>
          <t>Daniel Avendaño:</t>
        </r>
        <r>
          <rPr>
            <sz val="9"/>
            <color indexed="81"/>
            <rFont val="Tahoma"/>
            <family val="2"/>
          </rPr>
          <t xml:space="preserve">
Programación de acuerdo de desempeño en la ejecución de giros para cada mes de la vigencia.</t>
        </r>
      </text>
    </comment>
    <comment ref="A23" authorId="0" shapeId="0" xr:uid="{5FA3BC52-A5B8-403B-9369-3AD7078C9F2F}">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8520C0DE-108B-49F2-842A-7E458725537A}">
      <text>
        <r>
          <rPr>
            <b/>
            <sz val="9"/>
            <color indexed="81"/>
            <rFont val="Tahoma"/>
            <family val="2"/>
          </rPr>
          <t>Daniel Avendaño:</t>
        </r>
        <r>
          <rPr>
            <sz val="9"/>
            <color indexed="81"/>
            <rFont val="Tahoma"/>
            <family val="2"/>
          </rPr>
          <t xml:space="preserve">
Reserva definitiva después de liberaciones.</t>
        </r>
      </text>
    </comment>
    <comment ref="A25" authorId="0" shapeId="0" xr:uid="{6FE1317C-7D80-4E63-9FA3-407DE15FDF3B}">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00000000-0006-0000-01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V5" authorId="1" shapeId="0" xr:uid="{00000000-0006-0000-0100-000002000000}">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00000000-0006-0000-01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100-000004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100-000005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100-000006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t>
        </r>
      </text>
    </comment>
    <comment ref="F11" authorId="0" shapeId="0" xr:uid="{00000000-0006-0000-0100-000007000000}">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00000000-0006-0000-0100-000008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00000000-0006-0000-0100-000009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00000000-0006-0000-0100-00000A000000}">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AFED9E2A-799F-4633-A8A2-D5580324066C}">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00000000-0006-0000-0100-00000B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26952DF9-94AC-4887-B94E-DF5C22D761FA}">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V5" authorId="1" shapeId="0" xr:uid="{02853463-F36A-404E-A1A1-4E2E96928031}">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BEE2B988-606A-47D6-963A-0A2A5A5E0799}">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1F325C5B-CA13-47FF-A982-5EDBF42F372B}">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EC88264F-5963-40D4-9354-498307D1EF3A}">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BF9C8CEC-7B18-4028-B9BC-FF284AB55B83}">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t>
        </r>
      </text>
    </comment>
    <comment ref="F11" authorId="0" shapeId="0" xr:uid="{A34A9650-3C69-43A8-BEDC-B05717C44DFD}">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04DC9783-2B48-4A7B-A6EE-6F7C139D8327}">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3949FC74-FD88-4CBA-BB0C-04CB63F330BF}">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94354148-10E0-4E52-BD20-D21C5E8F97CE}">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B83731C3-00BD-40ED-8386-C26505CFE297}">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622E6846-3330-4F5F-9BB9-F349B42E5713}">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45A706BA-5827-474C-A129-D9A0776A03D2}">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V5" authorId="1" shapeId="0" xr:uid="{558FB768-C135-4F7B-B5E3-F5FC18B8C2A2}">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4A533831-5416-4DD4-A9F4-5694862CD4AE}">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62E38C49-ECD0-419C-A63C-7690C811E9CB}">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4623F6F7-B499-4FE6-910D-98B8C4432BD3}">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A478833F-CBBB-4A2B-9DA7-F2D2E68E7AD3}">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t>
        </r>
      </text>
    </comment>
    <comment ref="F11" authorId="0" shapeId="0" xr:uid="{56910CE4-A20E-46DA-A1EB-BE40A2DEB04E}">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A2744E4A-EC5D-4A6D-84D9-2C8183A9E19D}">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FDD1D208-2877-4BA8-A10D-33426D5C0C76}">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361B8750-BFF7-4B19-A2D0-2CA0F863FCB4}">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0628EC6E-1381-4489-8F99-4802DA16C348}">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9EDACAEA-A486-4438-AE82-CFE7E346A3C7}">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8A9B6E24-7886-4B94-92C4-83815424ABF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V5" authorId="1" shapeId="0" xr:uid="{46E1981A-24EB-4982-9838-A72204B2D242}">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EFAED0EE-1486-4FA4-9DA8-10F96E5569F6}">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C2B00B4A-DD80-4014-87B3-6CD0FB17B8AA}">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A702B781-0B03-4153-ABC5-98CB61AA9997}">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FD885088-3BFB-484E-B599-8F02D3A71A91}">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t>
        </r>
      </text>
    </comment>
    <comment ref="F11" authorId="0" shapeId="0" xr:uid="{E646A27D-F6ED-4B5E-AC1D-6B0E05D7FF18}">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C2267280-90CB-4D50-B8E7-81A38D09EF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0F05F5C6-934A-460A-9CC8-ADC09FFAFE76}">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8AA80D56-A88E-4C12-9130-AF4DE3D0FD30}">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7D3EE3BF-1F8C-4435-8F7F-048E0C0DDB26}">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5925D839-E45E-4144-8D50-EC204D48A3FE}">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E1FD0233-43D9-47D9-8335-E07473D6A398}">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V5" authorId="1" shapeId="0" xr:uid="{E1489D24-4877-4C4F-9E41-474D80B4F97C}">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22AA5195-EE7F-452A-A710-75DD9BEBCA2B}">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B3BDCDB5-296D-4686-B17C-1925FE492E7D}">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741BB391-8E07-4DD9-B7B3-5657B76C8FFD}">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510E450C-24CE-4EB2-AE99-954EA5C6A19B}">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t>
        </r>
      </text>
    </comment>
    <comment ref="F11" authorId="0" shapeId="0" xr:uid="{E20941CC-EA42-497D-B672-58388153647D}">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90A85424-DE54-44E3-8519-D27A7505CAEC}">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9D10DA91-55F6-4617-A6B9-E3B791BDEE17}">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B57DAEEF-3779-4A15-AB06-5FCFC7E5A365}">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079CE894-55DA-411F-B127-E0E8F04C3609}">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3D7DE194-7D6C-4986-8621-DD923BBB986F}">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<sst xmlns="http://schemas.openxmlformats.org/spreadsheetml/2006/main" count="3334" uniqueCount="805">
  <si>
    <t>SECRETARÍA DISTRITAL DE LA MUJER</t>
  </si>
  <si>
    <t>Código: DE-FO-5</t>
  </si>
  <si>
    <t xml:space="preserve">DIRECCIONAMIENTO ESTRATEGICO </t>
  </si>
  <si>
    <t>Versión: 12</t>
  </si>
  <si>
    <t xml:space="preserve">FORMULACIÓN Y SEGUIMIENTO  PLAN DE ACCIÓN </t>
  </si>
  <si>
    <t>Fecha de Emisión: 22/12/2023</t>
  </si>
  <si>
    <t>Libro 2 (vigencia 2024) Página 1 de 4</t>
  </si>
  <si>
    <t>PERIODO REPORTADO</t>
  </si>
  <si>
    <t>FEB</t>
  </si>
  <si>
    <t>FECHA DE REPORTE</t>
  </si>
  <si>
    <t>TIPO DE REPORTE</t>
  </si>
  <si>
    <t>FORMULACION</t>
  </si>
  <si>
    <t>ACTUALIZACION</t>
  </si>
  <si>
    <t>SEGUIMIENTO</t>
  </si>
  <si>
    <t>X</t>
  </si>
  <si>
    <t>NOMBRE DEL PROYECTO</t>
  </si>
  <si>
    <t>7662 - Fortalecimiento a la gestión institucional de la SDMujer en Bogotá</t>
  </si>
  <si>
    <t>PROPÓSITO</t>
  </si>
  <si>
    <t>05 - Construir Bogotá Región con gobierno abierto, transparente y ciudadanía consciente</t>
  </si>
  <si>
    <t>LOGRO</t>
  </si>
  <si>
    <t>30 - Incrementar la efectividad de la gestión pública distrital y local.</t>
  </si>
  <si>
    <t>PROGRAMA</t>
  </si>
  <si>
    <t>56 - Gestión Pública Efectiva</t>
  </si>
  <si>
    <t>DESCRIPCIÓN DE LA META (ACTIVIDAD MGA)</t>
  </si>
  <si>
    <t>Avanzar en el 80% en las políticas de Gobierno Digital y Seguridad Digital contenidas en la Dimensión Gestión con valores para Resultados</t>
  </si>
  <si>
    <t>EJECUCIÓN PRESUPUESTAL DEL PROYECTO</t>
  </si>
  <si>
    <t>RESERVA CONSTITUIDA</t>
  </si>
  <si>
    <t>RESERVAS VIGENCIA ANTERIOR (en pesos, sin decimales)</t>
  </si>
  <si>
    <t>PRESUPUESTO ASIGNADO EN LA VIGENCIA ACTUAL (en pesos, sin decimales)</t>
  </si>
  <si>
    <t>ENE</t>
  </si>
  <si>
    <t>MAR</t>
  </si>
  <si>
    <t>ABR</t>
  </si>
  <si>
    <t>MAY</t>
  </si>
  <si>
    <t>JUN</t>
  </si>
  <si>
    <t>JUL</t>
  </si>
  <si>
    <t>AGO</t>
  </si>
  <si>
    <t>SEP</t>
  </si>
  <si>
    <t>OCT</t>
  </si>
  <si>
    <t>NOV</t>
  </si>
  <si>
    <t>DIC</t>
  </si>
  <si>
    <t>TOTAL</t>
  </si>
  <si>
    <t>AVANCE</t>
  </si>
  <si>
    <t>AVANCE PERIODO</t>
  </si>
  <si>
    <t>AVANCE TOTAL</t>
  </si>
  <si>
    <t>PROGRAMACION DE GIROS</t>
  </si>
  <si>
    <t>PROGRAMACION DE COMPROMISOS</t>
  </si>
  <si>
    <t>LIBERACIONES</t>
  </si>
  <si>
    <t>COMPROMISOS</t>
  </si>
  <si>
    <t>RESERVA DEFINITIVA</t>
  </si>
  <si>
    <t>GIROS</t>
  </si>
  <si>
    <t xml:space="preserve">REPORTE METAS VIGENCIA ANTERIOR - Pendientes de cumplir por contratos sin ejecutar a 31.DIC (Reservas Presupuestales) </t>
  </si>
  <si>
    <t>DESCRIPCIÓN DE LA META (Reserva)</t>
  </si>
  <si>
    <t>PROG.</t>
  </si>
  <si>
    <t>AVANCE MENSUAL</t>
  </si>
  <si>
    <t>DESCRIPCIÓN CUALITATIVA DEL AVANCE POR META
(Logros y beneficios, y retrasos y alternativas de solución (2.000 caracteres))</t>
  </si>
  <si>
    <t>DESCRIPCIÓN CUALITATIVA  DE LA RESERVA PRESUPUESTAL</t>
  </si>
  <si>
    <t>N/A</t>
  </si>
  <si>
    <t>REPORTE METAS VIGENCIA (Ejecución vigencia)</t>
  </si>
  <si>
    <t>DESCRIPCIÓN DE LA META</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</si>
  <si>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</si>
  <si>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</si>
  <si>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</si>
  <si>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</si>
  <si>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</si>
  <si>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</si>
  <si>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</si>
  <si>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</si>
  <si>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Actualización de la Hoja de Ruta del PETI con base en nuevos proyectos misionales con alcance de TI.
Actualización y mejoras de la política general de seguridad de la información de la Secretaría de la Mujer.
Análisis de vulnerabilidades automatizado a 13 aplicaciones  y reporte a Dirección de Gestión del Conocimiento y a la Oficina Asesora de Planeación. 
Actualización y seguimiento de plan de implementación del DLP (Data Leak Prevention) para el año 2024.
Se está realizando estudio previo y análisis del sector del proceso de Microsoft 2024.
Se realiza configuración y actualización del servidor preproducción de Simisional2.</t>
  </si>
  <si>
    <t>Actualización y mejoras de la política general de seguridad de la información de la Secretaría de la Mujer.
Análisis de vulnerabilidades automatizado a 13 aplicaciones  y reporte a Dirección de Gestión del Conocimiento y a la Oficina Asesora de Planeación. 
Actualización y seguimiento de plan de implementación del DLP (Data Leak Prevention) para el año 2024.
Se está realizando estudio previo y análisis del sector del proceso de Microsoft 2024.
Se realiza configuración y actualización del servidor preproducción de Simisional2.</t>
  </si>
  <si>
    <t xml:space="preserve">Demoras en contratación de los ingenieros de soporte para atención de los requerimientos. </t>
  </si>
  <si>
    <t>Avances considerables en la implementación de factores que propenden por la seguridad digital de la Secretaría Distrital de la Mujer.</t>
  </si>
  <si>
    <t>Ejecución</t>
  </si>
  <si>
    <t>REPORTE ACTIVIDADES VIGENCIA (Ejecución vigencia)</t>
  </si>
  <si>
    <t>DESCRIPCIÓN DE LA ACTIVIDAD</t>
  </si>
  <si>
    <t>PONDERACIÓN VERTICAL (Porcentual)</t>
  </si>
  <si>
    <t>CRITERIOS DE SEGUIMIENTO</t>
  </si>
  <si>
    <t>CRONOGRAMA %</t>
  </si>
  <si>
    <t>DESCRIPCIÓN CUALITATIVA DEL AVANCE POR ACTIVIDAD</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</si>
  <si>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</si>
  <si>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</si>
  <si>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</si>
  <si>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</si>
  <si>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</si>
  <si>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</si>
  <si>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</si>
  <si>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</si>
  <si>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</si>
  <si>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</si>
  <si>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</si>
  <si>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</si>
  <si>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</si>
  <si>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</si>
  <si>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Evidencias de ejecución</t>
  </si>
  <si>
    <t>1.Avanzar en la Dimensión "Gestión con valores para el Resultado" en la Política de Gobierno Digital y Seguridad Digital - MIPG</t>
  </si>
  <si>
    <t xml:space="preserve">Actualización de la Hoja de Ruta del PETI con base en nuevos proyectos misionales con alcance de TI.
Socialización de los riesgos de seguridad de la información del proceso de Gestión Tecnológica con todo el personal de la Oficina Asesora de Planeación. 
Actualización y mejoras de la política general de seguridad de la información de la Secretaría de la Mujer.
Elaboración de la resolución para la aprobación y publicación de la política general de seguridad de la información de la Secretaría de la Mujer.
Análisis de vulnerabilidades automatizado a 13 aplicaciones  y reporte a Dirección de Gestión del Conocimiento y a la Oficina Asesora de Planeación. 
Elaboración de pieza gráfica a toda la Entidad, recordando política del manual de políticas específicas de seguridad de la información. 
Actualización y seguimiento de plan de implementación del DLP (Data Leak Prevention) para el año 2024.
Avances en la guía de desarrollo seguro y recomendaciones al grupo de desarrollo para su implementación. </t>
  </si>
  <si>
    <t>https://secretariadistritald-my.sharepoint.com/:f:/g/personal/mesadeayuda_sdmujer_gov_co/ErtNTMQ1Ab9BhTKj1Q4VjXoBCGF9oQy7LcAT9X17HXU_FA?e=MSF4Oc</t>
  </si>
  <si>
    <t>2.Garantizar el Funcionamiento, soporte y mantenimiento de los servicios e Infraestructura tecnológica de la Secretaría.</t>
  </si>
  <si>
    <t xml:space="preserve">Se actualizó el firmware y versión de Fortinet en ON PREMISE y OCI. 
Productos Microsoft 
Suscripciones totales:  5331 
Suscripciones en uso: 5300 
Porcentaje de utilización: 99.9% 
Se está realizando estudio previo y análisis del sector del proceso de Microsoft 2024  </t>
  </si>
  <si>
    <t>3.Garantizar el soporte y actualización de Sistemas de Información y Servicios de información</t>
  </si>
  <si>
    <t xml:space="preserve">Se realizaron 3 requerimientos para el aplicativo ICOPS. 
Se realizaron 75 publicaciones en la página de la entidad. 
Se realizaron 6 publicaciones en la Intranet. 
Se realiza configuración y actualización del servidor preproducción de Simisional2 
Se realiza actualización de flujos de asignación de revisores para ICOPS. 
Se atienden 137 casos de Mesa de Ayuda para ICOPs. 
Actualización de encuesta “Encuesta de satisfacción de servicios y estrategias de la Secretaría Distrital de la Mujer”. 
Se construye formulario para registro de candidatas al consejo del Sistema de Cuidado. </t>
  </si>
  <si>
    <t>Ejecutar el 100%  las actividades programadas para una correcta gestión administrativa y organizacional</t>
  </si>
  <si>
    <t xml:space="preserve"> Durante el mes de febrero se adelantó el  30%  del avance proyectado  , para la suscripción de trámites contractuales.                                               
                                                                                                                                                                            Para este mes se suscribieron un total de 476  contratos por modalidad de contratación directa 
Por lo que se avanzó en un 30%  en los trámites contractuales</t>
  </si>
  <si>
    <t xml:space="preserve"> Con corte al mes de  febrero, se ha suscrito 690 contratos por prestación de Servicios Profesionales y de Apoyo a la gestión de los 916 programados en el paabs,  haciendo falta un aproximado de 222 solicitudes de contratación por radicar las áreas en la Dirección de Contratación, logrando así que la entidad en general cuente con los profesionales requeridos para coadyuvar al cumplimiento de las metas planes y proyectos institucionales
Por otro lado, a corte del mes de  febrero,  se adelantaron la totalidad de los tramites radicados incluyendo los tramites contractuales diferentes a contrataciones nuevas requeridas por las áreas, como son:   Adiciones, Adiciones y Prórroga, Prórroga, Terminaciones Anticipadas, Otro Sí Modificatorios, Cesiones,  liquidaciones, Aclaratorios entre otros que surgen durante y después de la ejecución de los contratos.
Dejándonos con un avance del 75 %  con  corte a febrero en cumplimiento en la contratación de Prestación de Servicios Profesionales y de Apoyo a la gestión y un 100% en otros trámite</t>
  </si>
  <si>
    <t xml:space="preserve">  A la fecha los retrasos presentados por devoluciones de documentos contractuales han sido solucionado en la mayoría de los casos inmediatamente</t>
  </si>
  <si>
    <t xml:space="preserve">Con la suscripción de 690 Contratos de Prestación de Servicios Profesionales y de Apoyo a la Gestión, las áreas misionales y de Apoyo pueden cumplir con sus proyectos y  metas presupuestadas sin ningún contratiempo al contar con el personal idóneo y requerido para ello.                                                                                                                                                                                                                                                                                                                                                                                                                                                      
                                                                                                                                                                                                                                                                                                                                                                                                       Gracias a la suscripción de los 4 contratos nuevos de arrendamiento y la adición prorroga de 18 contratos de la vigencia anterior, las casas de igualdad y oportunidades, las casa de todas, la sede central y bodegas, siguen prestando los servicios ofertados a todas las mujeres que hacen uso de estos.          
Por otro lado, con corte a febrero, la entidad no ha suscrito contratos nuevos por otras modalidades, sin embargo, ha realizado adiciones y prorrogas de contratos de la vigencia anterior, por tanto, se adelantan los nuevos procesos de selección de aquellos bienes y servicios necesarios para el funcionamiento de la entidad como los contratos de casa refugio.   
                                                                                                                                                                                                                                                                                                                                                                                                                                                                                                                                                                                              La atención a los diferentes requerimientos y rendiciones de cuentas por parte de la Entidad tanto a los órganos de control y al Concejo de Bogotá, evidencian no solo el acatamiento de los mismo por la Entidad sino la transparencia en sus actuaciones
</t>
  </si>
  <si>
    <r>
      <t xml:space="preserve">4. DESPACHO SUBCOPORATIVA: </t>
    </r>
    <r>
      <rPr>
        <sz val="11"/>
        <rFont val="Times New Roman"/>
        <family val="1"/>
      </rPr>
      <t xml:space="preserve"> Desarrollar acciones de gestión administrativa, organizacional y del componente estratégico como eje transversal para el cumplimiento de la misión institucional</t>
    </r>
  </si>
  <si>
    <t>1. En el mes de febrero se realizó apoyo en el análisis y revisión jurídica  de 472  contratos por prestación de servicios profesionales y apoyo a la gestión y 4 contratos arrendamiento .
2. En el mes de febrero se realizó la elaboración y publicación  del informe de seguimiento a la gestión de PQRS y atención a la ciudadanía, correspondiente al mes de enero de 2024.
3. En el mes de febrero, se realizó  el seguimiento semanal a las dependencias de la entidad de la gestión de peticiones ciudadanas, dentro de los términos estipulados por la ley en el Sistema Distrital para la Gestión de Peticiones Ciudadanas – Bogotá te escucha. . 
4. En el mes de febrero se realizó  seguimiento a los planes de mejoramiento internos y externos en el Sistema Integrado de Gestión- aplicativo Lucha, de las direcciones y/o equipos que hacen parte de la Corporativa . 
5. En el mes de febrero se dio respuesta a requerimientos de la Contraloría de Bogotá,  la Contraloría General de la República y al Concejo de Bogotá
6. En febrero  se realizó seguimiento a la ejecución presupuestal de 11 proyectos de inversión, evidenciando una ejecución total de inversión del   36.52%  y  giros del 0,33%.  y funcionamiento 14.98%   y giros de 9.55%</t>
  </si>
  <si>
    <t xml:space="preserve">https://secretariadistritald-my.sharepoint.com/personal/svidal_sdmujer_gov_co/_layouts/15/onedrive.aspx?login_hint=svidal%40sdmujer%2Egov%2Eco&amp;isAscending=false&amp;id=%2Fpersonal%2Fsvidal%5Fsdmujer%5Fgov%5Fco%2FDocuments%2FPLAN%20DE%20ACCION%20META%202%2FFEBRERO%2FCORPORATIVA&amp;sortField=Modified&amp;view=0 </t>
  </si>
  <si>
    <r>
      <t xml:space="preserve">5. CONTRATACIÓN: </t>
    </r>
    <r>
      <rPr>
        <sz val="11"/>
        <rFont val="Times New Roman"/>
        <family val="1"/>
      </rPr>
      <t>Tramitar las diferentes solicitudes radicadas en la Dirección de contratación  en las etapas (Precontractual, Contractual y Postcontractual).</t>
    </r>
  </si>
  <si>
    <t>La Dirección de Contratación, en el mes de febrero en el marco del proyecto de inversión 7662 recibió 49 solicitudes de contratación, para un total  a corte  del mes de febrero de 100 solicitudes de contracción, dejándonos con un avance del 70 % de cumplimiento en la contratación  por esta meta. 
Por otro lado, recibió un total de 427 solicitudes  de contratación por  otros proyectos de inversión , para un total  a corte  del mes de febrero  de 594 solicitudes de contracción, dejándonos con un avance del 70%  de cumplimiento en la contratación por esta meta. 
De acuerdo a lo anterior,  entre el mes de enero a febrero la Dirección de Contratación  recibió un total 694 de solicitudes, las cuales fueron tramitadas y a su vez se suscribieron los respectivos contratos. dejándonos con un avance del 70% de cumplimiento en la contratación a la fecha.
Así mismo, en el mes de febrero  se realizó 11  modificaciones entre las cuales se encuentran, Adiciones, Adiciones y Prórroga, Prórroga, Terminaciones Anticipadas, Otro Sí Modificatorios, Cesiones,  liquidaciones, Aclaratorios entre otros, para un total de 39 modificaciones aproximadamente en total.</t>
  </si>
  <si>
    <t>https://secretariadistritald-my.sharepoint.com/personal/svidal_sdmujer_gov_co/_layouts/15/onedrive.aspx?login_hint=svidal%40sdmujer%2Egov%2Eco&amp;id=%2Fpersonal%2Fsvidal%5Fsdmujer%5Fgov%5Fco%2FDocuments%2FPLAN%20DE%20ACCION%20META%202%2FFEBRERO&amp;view=0</t>
  </si>
  <si>
    <r>
      <rPr>
        <b/>
        <sz val="11"/>
        <rFont val="Times New Roman"/>
        <family val="1"/>
      </rPr>
      <t>6. TALENTO HUMANO:</t>
    </r>
    <r>
      <rPr>
        <sz val="11"/>
        <rFont val="Times New Roman"/>
        <family val="1"/>
      </rPr>
      <t xml:space="preserve"> Realizar la formulación, ejecución y evaluación de los planes y programas a cargo de la Dirección de Talento Humano, así como la gestión de las situaciones administrativas del personal de planta de la Entidad.</t>
    </r>
  </si>
  <si>
    <t>Febrero: Bienestar: Envío de tarjetas de felicitación por cumpleaños y envío de felicitaciones por profesiones, envío de tarjetas por condolencias. Capacitación: ICOPS. SST: Realización de exámenes médicos, capacitación sobre salud mental, reunión de COPASST e inspecciones locativas. EDL y AG: Evaluaciones de EDL, concertaciones nuevo periodo, seguimiento del proceso, generación de alertas correspondientes y consultas relacionadas. Situaciones Administrativas: Se gestionaron nombramientos provisionales, encargo de funciones, renuncias, reajuste y reconocimiento de primas técnicas, licencia por luto, reconocimiento y pago de vacaciones, nombramientos ordinarios y pago de horas extra.</t>
  </si>
  <si>
    <t>https://secretariadistritald-my.sharepoint.com/personal/svidal_sdmujer_gov_co/_layouts/15/onedrive.aspx?login_hint=svidal%40sdmujer%2Egov%2Eco&amp;id=%2Fpersonal%2Fsvidal%5Fsdmujer%5Fgov%5Fco%2FDocuments%2FPLAN%20DE%20ACCION%20META%202%2FFEBRERO%2FTALENTO%20HUMANO&amp;view=0</t>
  </si>
  <si>
    <r>
      <t xml:space="preserve">7. FINANCIERA: </t>
    </r>
    <r>
      <rPr>
        <sz val="11"/>
        <rFont val="Times New Roman"/>
        <family val="1"/>
      </rPr>
      <t>Atender los requerimientos financieros que impactan el desarrollo de las actividades transversales de la Secretaría Distrital de la Mujer a cargo de la Dirección de Gestión Administrativa y Financiera (Estados financieros, Información Exógena, Solicitudes de CDR y CRP,  Ejecución presupuestal)</t>
    </r>
  </si>
  <si>
    <t>Durante el mes de  FEBRERO, se atendieron todas las solicitudes de certificados presupuestales recibidas expidiendo lo que se relaciona a continuación:
- 209 Certificados de Disponibilidad Presupuestal -CDP
- 574 Certificados de Registro Presupuestal - CRP
Entre el período comprendido entre el 1 de febrero y 29 de febrero  de 2024, las expediciones acumuladas, son las siguientes:
- 209  Certificados  de Disponibilidad Presupuestal . CDP
- 574  Certificados de Registro Presupuestal - CRP
Lo anterior refleja un avance en la ejecución presupuestal del 30,83% y de giros de 2,76% con corte al mes de febrero.</t>
  </si>
  <si>
    <t>https://secretariadistritald-my.sharepoint.com/personal/svidal_sdmujer_gov_co/_layouts/15/onedrive.aspx?login_hint=svidal%40sdmujer%2Egov%2Eco&amp;isAscending=false&amp;id=%2Fpersonal%2Fsvidal%5Fsdmujer%5Fgov%5Fco%2FDocuments%2FPLAN%20DE%20ACCION%20META%202%2FFEBRERO%2FFINANCIERA&amp;sortField=Modified&amp;view=0</t>
  </si>
  <si>
    <r>
      <t xml:space="preserve">8. ADMINISTRATIVA: </t>
    </r>
    <r>
      <rPr>
        <sz val="11"/>
        <rFont val="Times New Roman"/>
        <family val="1"/>
      </rPr>
      <t>Atender los requerimientos administrativos que impactan el desarrollo de las actividades transversales de la Secretaría Distrital de la Mujer a cargo de la Dirección de Gestión Administrativa y Financiera  (Informes de Austeridad,  Esquema de publicación, Mesas de Ayuda, Toma Física de Inventarios)</t>
    </r>
  </si>
  <si>
    <t xml:space="preserve">Mesas de ayuda Administrativa: Para el mes de febrero de 2024 las mesas de ayuda recibidas y gestionadas por almacén e inventarios fueron 113, cumpliendo con el 100% de gestión dando una primera respuesta y seguimiento de los casos.                                                                                                                                                                                                                            </t>
  </si>
  <si>
    <t>https://secretariadistritald-my.sharepoint.com/personal/svidal_sdmujer_gov_co/_layouts/15/onedrive.aspx?login_hint=svidal%40sdmujer%2Egov%2Eco&amp;isAscending=false&amp;id=%2Fpersonal%2Fsvidal%5Fsdmujer%5Fgov%5Fco%2FDocuments%2FPLAN%20DE%20ACCION%20META%202%2FFEBRERO%2FADMINISTRATIVA&amp;sortField=Modified&amp;view=0</t>
  </si>
  <si>
    <r>
      <rPr>
        <b/>
        <sz val="11"/>
        <rFont val="Times New Roman"/>
        <family val="1"/>
      </rPr>
      <t>9. OFICINA ASESORA JURÍDICA</t>
    </r>
    <r>
      <rPr>
        <sz val="11"/>
        <rFont val="Times New Roman"/>
        <family val="1"/>
      </rPr>
      <t>: Responder en los términos legales establecidos  y según el marco normativo vigente, los requerimientos que sean asignados a la Oficina Asesora Jurídica</t>
    </r>
  </si>
  <si>
    <t>Desde la Oficina Asesora Jurídica, en el marco del proyecto de inversión 7662, para la vigencia 2024 se gestionaron los procesos de contratación de 5 profesionales para apoyar las estrategias y procesos jurídicos a cargo de la Entidad, dando inicio a su ejecución a partir del  30 de enero, 12 y 22 de febrero, respectivamente, conforme a las actas de inicio. Así, en el mes de FEBRERO se tramitaron 77 respuestas a requerimientos asignados a la OAJ en los términos legales establecidos y de acuerdo con el marco normativo vigente, para un TOTAL con CORTE A 29 de FEBRERO de 77 respuestas emitidas</t>
  </si>
  <si>
    <t>Evidencias Meta 2 OAJ 2024</t>
  </si>
  <si>
    <t>Soportar al 100% la implementación de las políticas del Modelo Integrado de Planeación y Gestión</t>
  </si>
  <si>
    <r>
      <t>Para el mes de febrero de 2024, con respecto a</t>
    </r>
    <r>
      <rPr>
        <b/>
        <sz val="11"/>
        <rFont val="Times New Roman"/>
        <family val="1"/>
      </rPr>
      <t xml:space="preserve"> la implementación y mantenimiento del Sistema de Gestión en el marco de MIPG</t>
    </r>
    <r>
      <rPr>
        <sz val="11"/>
        <rFont val="Times New Roman"/>
        <family val="1"/>
      </rPr>
      <t xml:space="preserve">, se elaboró el documento de lineamientos metodológicos para la elaboración del nuevo Plan Estratégico Institucional, que vincula y alinea la plataforma estratégica, la gestión por procesos y el plan de acción institucional y se construyó la guía para la construcción, monitoreo y seguimiento de indicadores de desempeño y resultado. Asimismo, se realizó el seguimiento a los planes de mejoramiento desde la segunda línea de defensa, generando las alertas respectivas.
Frente al </t>
    </r>
    <r>
      <rPr>
        <b/>
        <sz val="11"/>
        <rFont val="Times New Roman"/>
        <family val="1"/>
      </rPr>
      <t>Plan Anual de Auditoria</t>
    </r>
    <r>
      <rPr>
        <sz val="11"/>
        <rFont val="Times New Roman"/>
        <family val="1"/>
      </rPr>
      <t xml:space="preserve">, se realizó las siguientes evaluaciones e informes: (i) la Evaluación Institucional de Gestión por Dependencias 2023, (ii) seguimiento al Plan de Mejoramiento entes externos, (iii) evaluación del control interno, (iv) la evaluación al Sistema Control Interno Contable y (v) el Informe de Gestión De la Oficina de Control Interno Vigencia 2023.
Finalmente, se adelantó la revisión y actualización de los planes de acción 2024 de los proyectos de inversión, para lo cual se adelantaron mesas de trabajo con las Gerencias de los proyectos. Asimismo, se hizo revisaron los seguimientos a los planes de acción con corte al 31 de enero del 2024 y al Plan Estratégico Institucional-PEI con corte al 31 de diciembre, con el objetivo de adelantar </t>
    </r>
    <r>
      <rPr>
        <b/>
        <sz val="11"/>
        <rFont val="Times New Roman"/>
        <family val="1"/>
      </rPr>
      <t>la formulación, ejecución y seguimiento de los diferentes instrumentos de gestión en el marco de la planeación institucional y del Sistema de gestión.</t>
    </r>
    <r>
      <rPr>
        <sz val="11"/>
        <rFont val="Times New Roman"/>
        <family val="1"/>
      </rPr>
      <t xml:space="preserve">				</t>
    </r>
  </si>
  <si>
    <t>Frente al Plan Anual de Auditoria-PAA, hay retrasos por las demoras en el proceso de contratación de una colaboradora que apoyé la actualización del PAA 2024 conforme a la capacidad institucional, lo que significará una reprogramación al presente plan operativo.</t>
  </si>
  <si>
    <t xml:space="preserve">Mantenimiento y mejora del Sistema de Gestión Institucional a través de la revisión y actualización de instrumentos de planeación y gestión, así como de las alertas que emite el proceso Seguimiento Evaluación y Control por medio de la ejecución del Plan Anual de Auditoria. </t>
  </si>
  <si>
    <t>10. Soportar la  implementación y mantenimiento del Sistema de Gestión en el marco de MIPG</t>
  </si>
  <si>
    <t xml:space="preserve">Para el mes de febrero de 2024, se elaboró el documento de lineamientos metodológicos para la elaboración del Plan Estratégico Institucional, que vincula y alinea la plataforma estratégica, la gestión por procesos y el plan de acción institucional. Así mismo, se realizó el seguimiento a los planes de mejoramiento desde la segunda línea de defensa, en donde se generaron alertas a los procesos, con el fin de que se realicen los seguimientos y cargue de evidencias oportunos en el aplicativo Lucha. Además, se realizó la elaboración de la guía para la construcción, monitoreo y seguimiento de indicadores de desempeño y resultado. Igualmente, se realizó el acompañamiento a la actualización de documentación relacionada con formatos, guías y manuales de los procesos. </t>
  </si>
  <si>
    <t>https://secretariadistritald-my.sharepoint.com/:f:/g/personal/mesadeayuda_sdmujer_gov_co/EmpsxzKgMk1BgF0elsDHPR4Bb4CLngoIZzqHR-CpVs0UDA?e=EMvDHi</t>
  </si>
  <si>
    <t>11. Apoyar el desarrollo del Plan Anual de Auditoría de la entidad, en ejercicio de los roles de la Oficina de Control Interno para la evaluación del Sistema de Control Interno</t>
  </si>
  <si>
    <r>
      <t xml:space="preserve">Para el mes de febrero de 2024, se realizaron los siguientes trabajos de auditoria interna (AI):  Evaluación Institucional de Gestión por Dependencias 2023 (Rad. 3-2024-001433), Plan de Mejoramiento entes externos (CBN 1038 Rad. 3-2024-001108), Evaluación del control interno (CBN 1022 - Rad. 3-2024-000651), y evaluación al Sistema Control Interno Contable (Rad. 3-2024-000942 )., Informe de Gestión De la Oficina de Control Interno Vigencia 2023 (Correo electrónico 12/02/2024).
Por otro lado, se dio respuestas a solicitudes de información por parte de la Contraloría de Bogotá D.C. , remitidas a la SGC para su consolidación y respuesta mediante correos electrónicos del 21 y 29 de febrero de 2024 (ver enlace para que por favor se relacionen:
</t>
    </r>
    <r>
      <rPr>
        <u/>
        <sz val="11"/>
        <rFont val="Times New Roman"/>
        <family val="1"/>
      </rPr>
      <t xml:space="preserve">https://secretariadistritald-my.sharepoint.com/:f:/g/personal/oficinacontrolinterno_sdmujer_gov_co/EiLuV04VN1JDqrsnfzd-2WUBYcDRppGqWR6YJ9sLjBKRhA?e=jqgPgp
</t>
    </r>
    <r>
      <rPr>
        <sz val="11"/>
        <rFont val="Times New Roman"/>
        <family val="1"/>
      </rPr>
      <t xml:space="preserve">
Se participó en los siguientes comités: (ver enlace para que por favor se relacionen</t>
    </r>
    <r>
      <rPr>
        <u/>
        <sz val="11"/>
        <rFont val="Times New Roman"/>
        <family val="1"/>
      </rPr>
      <t xml:space="preserve">: https://secretariadistritald-my.sharepoint.com/:f:/g/personal/oficinacontrolinterno_sdmujer_gov_co/EnKM_LmuUKhLh1ey5Dr2GG8Bdo6l77hgMgllUyUv9xXAJQ?e=kXgC4R).
</t>
    </r>
    <r>
      <rPr>
        <sz val="11"/>
        <rFont val="Times New Roman"/>
        <family val="1"/>
      </rPr>
      <t xml:space="preserve">
Retrasos y alternativas: Está en proceso de contratación una colaboradora que permitirá actualizar el PAA 2024 conforme a capacidad institucional requerida y contemplar los trabajos de auditoria para toda la vigencia 2024, lo que significará una reprogramación al presente plan operativo. 
Para el presente seguimiento, se tomo del total de la contratación suscrita al mes de julio de 2024, el corte a mayo, por cambio de PDD y por ende finalización del proyecto de inversión 7662, por lo cual del 100% contratado a febrero de 2024, se toma el 70% como base para evidenciar el cumplimiento de la programación. Por lo anterior, el porcentaje de ejecución en el mes de febrero en términos presupuestales equivale al 10% del total contratado. </t>
    </r>
  </si>
  <si>
    <t xml:space="preserve">
Vigencia 2024
https://www.sdmujer.gov.co/ley-de-transparencia-y-acceso-a-la-informacion-publica/control/reportes-de-control-interno</t>
  </si>
  <si>
    <t>12. Desarrollar acciones para la formulación, ejecución y seguimiento de los diferentes instrumentos de gestión en el marco de la planeación institucional y del Sistema de gestión.</t>
  </si>
  <si>
    <t>Durante el mes de febrero, se acompañó a las dependencias en la revisión y actualización de los planes de acción 2024 de los once proyectos de inversión, para lo cual se adelantaron mesas de trabajo con las Gerencias de los proyectos. Asimismo, se hizo revisaron los seguimientos a los planes de acción con corte al 31 de enero del 2024.
De otra parte, se adelantó el seguimiento semestral del Plan Estratégico Institucional-PEI con corte al 31 de diciembre, el cual será publicado en el botón de transparencia de la entidad, de acuerdo con la actualización del procedimiento Seguimiento a la Planeación Institucional.</t>
  </si>
  <si>
    <t>Mesas de trabajo: https://secretariadistritald-my.sharepoint.com/:u:/g/personal/mesadeayuda_sdmujer_gov_co/EU07ffrRN4ZMt4vHZmmFwLkBBtwpS-cbITuFGILeOepTKQ?e=hHOsEK
Seguimiento a planes de acción: https://www.sdmujer.gov.co/ley-de-transparencia-y-acceso-a-la-informacion-publica/planeacion/metas-objetivos-e-indicadores-de-gestion-y-o-desempeno/plan-de-accion
Seguimiento al PEI: https://secretariadistritald-my.sharepoint.com/:p:/g/personal/mesadeayuda_sdmujer_gov_co/EaJ3M_Hg5-RHiS-E4XlZq-8BCyVLVGoSbdUuwCVI0eDVig?e=UciRgU</t>
  </si>
  <si>
    <t>Ejecutar al 90% la implementación de la Política de Gestión Documental institucional</t>
  </si>
  <si>
    <t xml:space="preserve"> </t>
  </si>
  <si>
    <t>En el mes de febrero se contrataron los perfiles para avanzar en la meta y se presentó el plan de trabajo para avanzar en cada una de las actividades asociadas a la meta. El cronograma de actividades comienza a partir del mes de marzo, sin embargo se atendió solicitud de la Oficina Jurídica con respecto a la intervención archivística de su archivo de gestión.</t>
  </si>
  <si>
    <t>No se han presentado retrasos con respecto al cronograma y plan de trabajo.</t>
  </si>
  <si>
    <t>Mantener la planificación, manejo y organización de la documentación producida y recibida por la entidad, desde su origen hasta su destino final con el objeto de facilitar su utilización y conservación.</t>
  </si>
  <si>
    <t>13. Transferencia Documental Primaria de 10 dependencias al archivo central de la Secretaría.</t>
  </si>
  <si>
    <t>Avance febrero:
- Para el mes de febrero 2024 se contratan los perfiles y se presentan los documentos de planeación para la aprobación del Plan de Transferencias documentales con el fin de cumplir con las fechas programadas las cuales inician en el mes de marzo del 2024.  
- No se cuenta con un avance acumulado teniendo en cuenta que el reporte según cronograma aprobado inicia en marzo 2024. 
- Hace falta la contratación de 4 auxiliares de archivo los cuales aun continúan en trámite de contratación.</t>
  </si>
  <si>
    <t>https://secretariadistritald-my.sharepoint.com/:f:/g/personal/zdoncel_sdmujer_gov_co/EhRJ2MdOppdCpmywSjGbWFcBDzEH4A4qLt3bJKveLTfzVw?e=KalZHA</t>
  </si>
  <si>
    <t>14. Intervención archivística de 27,5 ml pertenecientes a la serie Contratos custodiados en el Archivo Central</t>
  </si>
  <si>
    <t xml:space="preserve">Avance febrero:
- Para el mes de febrero 2024 se contratan los perfiles y se presenta el Plan de Trabajo para la intervención de la serie de Contratos
- No se cuenta con un avance acumulado teniendo en cuenta que el reporte según cronograma aprobado inicia en marzo 2024. </t>
  </si>
  <si>
    <t>https://secretariadistritald-my.sharepoint.com/:f:/g/personal/zdoncel_sdmujer_gov_co/ElhnPGmNDMBJkCqNyMhvJ44BPJf2yQE51M53zi4n5cDPLQ?e=96GdqV</t>
  </si>
  <si>
    <t>15. Intervención archivística  del fondo acumulado custodiado en el Archivo Central (Verificación del inventario en estado natural) de 52,3 ml</t>
  </si>
  <si>
    <t>Avance febrero:
- Para el mes de febrero 2024 se contratan los perfiles y se presenta el Plan de Trabajo para la verificación y ajuste del inventario en estado natural
- No se cuenta con un avance acumulado teniendo en cuenta que el reporte según cronograma aprobado inicia en marzo 2024. 
-Hace falta la contratación de 4 auxiliares de archivo los cuales aun continúan en trámite de contratación</t>
  </si>
  <si>
    <t>https://secretariadistritald-my.sharepoint.com/:f:/g/personal/zdoncel_sdmujer_gov_co/Eh5fLE8c3utOpCkdqy-LZVIBCFP_iwBX0G0y-0VV_CBDqQ?e=dLKAcl</t>
  </si>
  <si>
    <t>16. Intervención archivística  (Implementación de los procesos de clasificación, organización y descripción) de los archivos de gestión en las 38 áreas de archivo (17 dependencias , 22 CIOM y casa de todas)</t>
  </si>
  <si>
    <t>Avance febrero:
- Para el mes de febrero 2024 se contratan los perfiles y se realizó atención de la solicitud de la oficina Asesora Jurídica</t>
  </si>
  <si>
    <t>https://secretariadistritald-my.sharepoint.com/:f:/g/personal/zdoncel_sdmujer_gov_co/EhaF0QZDN2hJs1clZx7LVU8Bc0aLg8Y0RPsFEdyVvqgS3A?e=FcYGrp</t>
  </si>
  <si>
    <t>17. Actualización de los instrumentos archivísticos (Tabla de Control de Acceso y Modelo de requisitos de documento electrónicos de Archivo)   y  herramientas de Gestión Documental  (Manual y Reglamento de archivo)</t>
  </si>
  <si>
    <t xml:space="preserve">Avance febrero:
- Para el mes de febrero 2024 se contratan los perfiles quienes están en la revisión para la presentación de los documentos en el mes de Mayo 2024 </t>
  </si>
  <si>
    <t>https://secretariadistritald-my.sharepoint.com/:f:/g/personal/zdoncel_sdmujer_gov_co/Ep2rQspLVOtHsrizKG5mn4ABAQiJ1n8VZc6yXqClhJzvwA?e=4aKxYc</t>
  </si>
  <si>
    <t>18. Sensibilización en la implementación de  instrumentos archivísticos, herramientas de Gestión Documental y el Sistema de Gestión de Documentos</t>
  </si>
  <si>
    <t xml:space="preserve">Avance febrero:
- Para el mes de febrero 2024 se contratan los perfiles quienes elaboraran el plan de sensibilización para revisión en el mes de marzo conforme a Plan de Trabajo </t>
  </si>
  <si>
    <t>https://secretariadistritald-my.sharepoint.com/:f:/g/personal/zdoncel_sdmujer_gov_co/Eso-BZmvO9NCnsbbXRsYYz4BSQgVCp_0FSJ1LjQpbOMILg?e=sRY713</t>
  </si>
  <si>
    <t>19. Actualización del Plan de Conservación Documental del Sistema Integrado de Conservación - SIC</t>
  </si>
  <si>
    <t>Avance febrero:
- Para el mes de febrero 2024 se contratan los perfiles quienes elaboraran el borrador del plan de conservación documental este documento se entregará en versión definitiva en el mes de mayo 2024</t>
  </si>
  <si>
    <t>https://secretariadistritald-my.sharepoint.com/:f:/g/personal/zdoncel_sdmujer_gov_co/EkE24xmORo1Ju0K36877RmMBU1JkeDWgjGoQtEEiu76HoQ?e=UWi7B9</t>
  </si>
  <si>
    <t>FORMULACIÓN Y SEGUIMIENTO PLAN DE ACCIÓN</t>
  </si>
  <si>
    <t>Página 2 de 4</t>
  </si>
  <si>
    <t xml:space="preserve">PROGRAMACIÓN </t>
  </si>
  <si>
    <t>DESCRIPCIÓN CUALITATIVA DEL AVANCE DEL PERIODO</t>
  </si>
  <si>
    <t>EVIDENCIA DEL AVANCE DEL PERIODO</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</si>
  <si>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</si>
  <si>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</si>
  <si>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</si>
  <si>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</si>
  <si>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</si>
  <si>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Implementar buenas prácticas de gestión en la Secretaría Distrital de la Mujer.</t>
  </si>
  <si>
    <t>NIVEL</t>
  </si>
  <si>
    <t xml:space="preserve"> META</t>
  </si>
  <si>
    <t>DESCRIPCIÓN DEL INDICADOR</t>
  </si>
  <si>
    <t>FORMULA DEL INDICADOR</t>
  </si>
  <si>
    <t>TIPO DE ANUALIZACIÓN  (Según aplique)</t>
  </si>
  <si>
    <t xml:space="preserve">MAGNITUD CUATRIENIO
(Únicamente para indicadores Sectoriales y PMR. Se debe diligenciar "A demanda" cuando aplique en los indicadores de actividad) </t>
  </si>
  <si>
    <t>UNIDAD DE MEDIDA</t>
  </si>
  <si>
    <t xml:space="preserve">DESCRIPCIÓN DE LA MEDICIÓN </t>
  </si>
  <si>
    <t>RESPONSABLE DE LA MEDICIÓN</t>
  </si>
  <si>
    <t>PROGRAMACIÓN ANUAL</t>
  </si>
  <si>
    <t>PERIODICIDAD</t>
  </si>
  <si>
    <t>MEDIOS DE VERIFICACIÓN Y FUENTES DE INFORMACIÓN</t>
  </si>
  <si>
    <t>PROGRAMACIÓN</t>
  </si>
  <si>
    <t xml:space="preserve">AVANCE META </t>
  </si>
  <si>
    <t>Meta sectorial</t>
  </si>
  <si>
    <t>PMR</t>
  </si>
  <si>
    <t xml:space="preserve"> De actividad  </t>
  </si>
  <si>
    <t xml:space="preserve"> Proceso (POA)</t>
  </si>
  <si>
    <t>Planes Decreto 612</t>
  </si>
  <si>
    <t>MAGNITUD EJECUTADA</t>
  </si>
  <si>
    <t>AVANCE %</t>
  </si>
  <si>
    <t>Implementar buenas prácticas de gestión administrativa y organizacional para el cumplimiento de las metas misionales a cargo de la Secretaría Distrital de la Mujer</t>
  </si>
  <si>
    <t>Número de buenas prácticas de gestión administrativa y organizacionales implementadas</t>
  </si>
  <si>
    <t>Sumatoria de buenas prácticas de gestión administrativa y organizacionales implementadas</t>
  </si>
  <si>
    <t>Suma</t>
  </si>
  <si>
    <t>No aplica</t>
  </si>
  <si>
    <t>Número</t>
  </si>
  <si>
    <t>Sumatoria del avance en la ejecución de actividades programadas para la implementación de cada una de las buenas prácticas: fortalecimiento tecnológico (meta 1 del proyecto), fortalecimiento organizacional (meta 2) y fortalecimiento Modelo Integrado de Planeación y Gestión – MIPG (meta 3)</t>
  </si>
  <si>
    <t>OAP - Direccionamiento Estratégico</t>
  </si>
  <si>
    <t>Trimestral</t>
  </si>
  <si>
    <t>Reporte Plan de Acción, Reporte SEGPLAN</t>
  </si>
  <si>
    <t>De acuerdo con la programación, no se reporta en el presente corte.</t>
  </si>
  <si>
    <t>No se presentaron retrasos</t>
  </si>
  <si>
    <t>Direccionamiento Estratégico</t>
  </si>
  <si>
    <t>Revisar los seguimientos de los planes de acción formato DE-FO-05 de la entidad.</t>
  </si>
  <si>
    <t xml:space="preserve">Porcentaje de revisión de los seguimientos mensuales de los Planes de Acción formato DE-FO-05 </t>
  </si>
  <si>
    <t>Número seguimientos a los Planes de Acción formato DE-FO-05 revisados / [Número de Planes de Acción formato DE-FO-05 con seguimiento] * 100</t>
  </si>
  <si>
    <t>Constante</t>
  </si>
  <si>
    <t>Porcentaje</t>
  </si>
  <si>
    <t>Corresponde al porcentaje de reportes de seguimiento de planes de acción formato DE-FO-05 revisados. Los cuales deben contener la ejecución cuantitativa y cualitativa de magnitud y presupuesto por meta proyecto de inversión para los 11 proyectos de inversión, de magnitud de las metas del Plan de Desarrollo Distrital-PDD,  de magnitud de los indicadores PMR e indicadores de los 22 procesos de la entidad, según aplique, con corte al cierre del mes inmediatamente anterior.</t>
  </si>
  <si>
    <t>Mensual</t>
  </si>
  <si>
    <t xml:space="preserve">Formato plan de acción DE-FO-05 (reporte de seguimiento)
</t>
  </si>
  <si>
    <t>Durante el mes de febrero, se  revisaron los seguimientos a los planes de acción con corte al 31 de enero del 2024.</t>
  </si>
  <si>
    <t>https://www.sdmujer.gov.co/ley-de-transparencia-y-acceso-a-la-informacion-publica/planeacion/metas-objetivos-e-indicadores-de-gestion-y-o-desempeno/plan-de-accion</t>
  </si>
  <si>
    <t>En lo corrido de la vigencia, se han revisado los seguimientos a los planes de acción con corte al  31 de diciembre de 2023 y 31 de enero de 2024.</t>
  </si>
  <si>
    <t>Realizar seguimiento al Plan Estratégico Institucional 2020 - 2024</t>
  </si>
  <si>
    <t>Seguimiento al Plan Estratégico Institucional realizado</t>
  </si>
  <si>
    <t>Corresponde a los seguimientos semestrales que se realizarán al PEI, teniendo en cuenta el cambio de administración y el proceso de armonización que se adelantará con el nuevo PDD, durante el primer semestre del año se realizará un seguimiento en el mes de febrero correspondiente al segundo semestre de 2023.</t>
  </si>
  <si>
    <t>Semestral</t>
  </si>
  <si>
    <t>Informe o presentación del seguimiento al PEI</t>
  </si>
  <si>
    <t xml:space="preserve">
Se adelantó el seguimiento semestral del Plan Estratégico Institucional-PEI con corte al 31 de diciembre, el cual será publicado en el botón de transparencia de la entidad, de acuerdo con la actualización del procedimiento Seguimiento a la Planeación Institucional.</t>
  </si>
  <si>
    <t>https://secretariadistritald-my.sharepoint.com/:p:/g/personal/mesadeayuda_sdmujer_gov_co/EaJ3M_Hg5-RHiS-E4XlZq-8BCyVLVGoSbdUuwCVI0eDVig?e=UciRgU</t>
  </si>
  <si>
    <t>Medir el nivel de satisfacción de los clientes del proceso de Direccionamiento Estratégico, de acuerdo con los criterios definidos.</t>
  </si>
  <si>
    <t>Nivel de satisfacción del cliente interno del proceso de Direccionamiento Estratégico</t>
  </si>
  <si>
    <t>Calificación obtenida de los encuestados para todos los atributos o criterios en los servicios evaluados / [puntuación total máxima a obtener)*100</t>
  </si>
  <si>
    <t>Reporte Encuesta de satisfacción – proceso Direccionamiento Estratégico</t>
  </si>
  <si>
    <t>Gestión Tecnológica</t>
  </si>
  <si>
    <t>10. Plan Estratégico de Tecnologías de la Información y las Comunicaciones (PETI)</t>
  </si>
  <si>
    <t>Adquirir productos de software (licenciamiento) a cargo de gestión tecnológica.</t>
  </si>
  <si>
    <t>Porcentaje de productos  de software (licenciamiento) instalados de la SDMujer</t>
  </si>
  <si>
    <t xml:space="preserve">(No de productos de software instalados /No de productos de software adquiridos) * 100% </t>
  </si>
  <si>
    <t>A demanda</t>
  </si>
  <si>
    <t>Porcentaje de productos  de software (licenciamiento) instalados de la SDMujer una vez adquiridos.</t>
  </si>
  <si>
    <t>OAP - Gestión Tecnológica</t>
  </si>
  <si>
    <t xml:space="preserve">Plan de compras - Contrato - Ingreso al almacén  </t>
  </si>
  <si>
    <t xml:space="preserve">Productos Microsoft 
Suscripciones totales:  5331 
Suscripciones en uso: 5300 
Porcentaje de utilización: 99.9% 
Se está realizando estudio previo y análisis del sector del proceso de Microsoft 2024  </t>
  </si>
  <si>
    <t>No se presentaron ningún tipo de retrasos.</t>
  </si>
  <si>
    <t>Adquirir e implementar bienes y/o servicios tecnológicos  a cargo de gestión tecnológica.</t>
  </si>
  <si>
    <t>Porcentaje de bienes y/o servicios tecnológicos adquiridos e implementados.</t>
  </si>
  <si>
    <t xml:space="preserve">(No de bienes y/o servicios tecnológicos adquiridos e implementados durante el periodo de medición / No de bienes y/o servicios tecnológicos proyectados en la vigencia) * 100% </t>
  </si>
  <si>
    <t>Porcentaje de bienes y/o servicios tecnológicos adquiridos e implementados frente a la proyección realizada para la vigencia.</t>
  </si>
  <si>
    <t xml:space="preserve">Se adelanta tramite de pago de adición No 1 a la orden de compra No 108689 contrato 914-2023 (Lote 1: Renovación de los servicios de infraestructura (IaaS), (PaaS) Cloud de Oracle)). 
Se tramitó pago No. 6 y 7 de la ETB 
Se tramitó pago No. 1 de  AQsSERV –AIRE 
Se tramito la adicción del contrato No. 951 de 2023 - Comunicaciones convergentes 
Se realizó Estudios Previos y análisis de sector del proceso de Microsoft  </t>
  </si>
  <si>
    <t>Gestionar y cerrar los requerimientos tecnológicos de mesa de ayuda que requieran las diferentes áreas de la entidad</t>
  </si>
  <si>
    <t xml:space="preserve">Porcentaje de requerimientos tecnológicos de mesa de ayuda atendidos </t>
  </si>
  <si>
    <t>(No. de requerimientos tecnológicos de mesa de ayuda atendidos / No. de requerimientos tecnológicos de mesa de ayuda solicitados) * 100%</t>
  </si>
  <si>
    <t>(No. de requerimientos tecnológicos de mesa de ayuda atendidos / No. de requerimientos tecnológicos de mesa de ayuda solicitados) * 100%. A partir de febrero.</t>
  </si>
  <si>
    <t xml:space="preserve">Reporte de Requerimientos Mesa de Ayuda </t>
  </si>
  <si>
    <t xml:space="preserve">Casos recibidos: 812 
Casos atendidos: 737 
Casos pendientes de solución por complejidad: 75 </t>
  </si>
  <si>
    <t>Ejecutar el plan de mantenimiento a la infraestructura tecnológica de la SDMujer</t>
  </si>
  <si>
    <t>Porcentaje de ejecución del plan de mantenimiento de la infraestructura tecnológica</t>
  </si>
  <si>
    <t>(No de mantenimientos realizados durante el periodo de medición / No de mantenimientos proyectados) /100%</t>
  </si>
  <si>
    <t xml:space="preserve">Plan de mantenimiento, informes de plan de mantenimiento. </t>
  </si>
  <si>
    <t xml:space="preserve">Se actualizó el firmware y versión de Fortinet en ON PREMISE y OCI. </t>
  </si>
  <si>
    <t>Ejecutar el plan de mantenimiento de los sistemas de información de la SDMujer</t>
  </si>
  <si>
    <t xml:space="preserve">Porcentaje de ejecución del plan de mantenimiento de los sistemas de información </t>
  </si>
  <si>
    <t>Plan de mantenimiento de sistemas de información, informes de proveedores de servicios.</t>
  </si>
  <si>
    <t xml:space="preserve">Se realizó ventana de mantenimiento de contingencia para la base de datos SIMISIONAL.  
Se actualizó la versión del  php a 7.4 del Orfeo de producción 192.168.1.29 y las librerías solicitadas. 
Actualizamos la plataforma de versionamiento a la versión 16.8 
Se actualizaron sistemas operativos Linux y Windows de ICOPs, ICOPs-desarrollo, versionamiento, glpi, DC01, dc02 y dc03, entre otros. </t>
  </si>
  <si>
    <t>Atender los requerimientos de desarrollo aprobados para la automatización de los procesos de las diferentes áreas de la entidad.</t>
  </si>
  <si>
    <t>Porcentaje de requerimientos de desarrollo aprobados y atendidos</t>
  </si>
  <si>
    <t>(No de requerimientos de desarrollo atendidos / No. de requerimientos de desarrollo aprobados)/ 100%</t>
  </si>
  <si>
    <t xml:space="preserve">Requerimientos Mesa de Ayuda 
Plan de automatización de procesos 
Acta de recibo a satisfacción de sistemas de información
</t>
  </si>
  <si>
    <t>Planeación y Gestión</t>
  </si>
  <si>
    <t>Efectuar el 100% de las solicitudes documentales de los procesos  que lo requieran para la mejora del sistema de gestión.</t>
  </si>
  <si>
    <t xml:space="preserve">((No. de solicitudes documentales atendidas  / No. Total de solicitudes recibidas)*100) </t>
  </si>
  <si>
    <t>Porcentaje de solicitudes documentales atendidas.</t>
  </si>
  <si>
    <t>OAP - Planeación y Gestión</t>
  </si>
  <si>
    <r>
      <t>Correos electrónicos y/o evidencias de reuniones</t>
    </r>
    <r>
      <rPr>
        <sz val="11"/>
        <color indexed="8"/>
        <rFont val="Times New Roman"/>
        <family val="1"/>
      </rPr>
      <t>(actas) y reportes de lucha</t>
    </r>
  </si>
  <si>
    <t>Para el mes de febrero, se realizó la gestión de trámite de documentación de los procesos: Planeación y Gestión, direccionamiento estratégico, gestión jurídica, gestión tecnológica. En cuanto a la elaboración de manuales, actualización de formatos, revisión y acompañamiento en la elaboración de políticas e instructivos.</t>
  </si>
  <si>
    <t>https://secretariadistritald-my.sharepoint.com/:f:/g/personal/mesadeayuda_sdmujer_gov_co/EhRlatDqncFJq5rG_QP1rt8B6feuaah47J_Co70QBya87Q?e=6hCm20</t>
  </si>
  <si>
    <t xml:space="preserve">Se ha realizado el acompañamiento de los procesos para la actualización de documentación, en torno a caracterizaciones de proceso, procedimientos, riesgos y planes de mejoramiento. Así como, el acompañamiento en la elaboración, actualización y modificación de formatos, manuales, guías e instructivos. </t>
  </si>
  <si>
    <t>Efectuar el 100% de los acompañamientos a los procesos  que lo requieran para la formulación de planes de mejoramiento derivados de las auditorias internas y externas.</t>
  </si>
  <si>
    <t xml:space="preserve">((No. de solicitudes de acompañamiento a la formulación de planes de mejoramiento atendidos / No. Total de solicitudes de acompañamiento recibidas)*100) </t>
  </si>
  <si>
    <t>Porcentaje de solicitudes atendidas de acompañamiento a los procesos de la entidad para la formulación de planes de mejoramiento derivados de las auditorias internas y externas.</t>
  </si>
  <si>
    <t>Se realizó el acompañamiento para la elaboración de planes de mejoramiento a los procesos de la entidad, así mismo, se realizó el seguimiento desde la segunda línea de defensa a las acciones pendientes de seguimiento por proceso, así como aquellas acciones que se encuentran pendientes de cierre por parte de Control Interno.</t>
  </si>
  <si>
    <t>https://secretariadistritald-my.sharepoint.com/:f:/g/personal/mesadeayuda_sdmujer_gov_co/EmGjBpHxd_RLuQgjhye0tyIBy0586ktaXi7T3-NCS1lE5w?e=y3DELW</t>
  </si>
  <si>
    <t>Se ha realizado el acompañamiento , seguimiento y monitoreo a las acciones de mejora reportadas en el aplicativo LUCHA, realizando un seguimiento activo desde la segunda línea de defensa para el seguimiento, identificación de oportunidades de mejora, revisión y reporte de información en el aplicativo.</t>
  </si>
  <si>
    <t>Ejecutar el 100% del Plan Institucional de Gestión Ambiental - PIGA 2023</t>
  </si>
  <si>
    <t>(No. de actividades ejecutadas del Plan de Acción del PIGA durante el periodo de medición / No. de actividades programadas del Plan de Acción del PIGA) * 100</t>
  </si>
  <si>
    <t>Porcentaje de ejecución del Plan Institucional de Gestión Ambiental - PIGA 2023</t>
  </si>
  <si>
    <t xml:space="preserve">Correos electrónicos y/o evidencias de reuniones, comunicaciones internas, externas y/o informes  </t>
  </si>
  <si>
    <t xml:space="preserve">Monitorear, orientar y acompañar al 100% de los procesos en las actividades de riesgos de corrupción, gestión y Sarlaft </t>
  </si>
  <si>
    <t>(No. de procesos monitoreados, orientados y acompañados en actividades de riesgos / No. total de procesos) * 100</t>
  </si>
  <si>
    <t>Porcentaje de procesos monitoreados, orientados y acompañados en actividades de riesgos</t>
  </si>
  <si>
    <t>Cuatrimestral</t>
  </si>
  <si>
    <t xml:space="preserve">Matriz de monitoreo, orientación y acompañamiento a riesgos </t>
  </si>
  <si>
    <t>Mantener actualizada al 100% la información que se debe publicar en el Botón de transparencia de acuerdo con la normatividad vigente</t>
  </si>
  <si>
    <t>(No. de publicaciones realizadas en Botón de Transparencia en el período de medición / No. de publicaciones solicitadas en el periodo de medición)* 100</t>
  </si>
  <si>
    <t>Porcentaje de información actualizada en el Botón de transparencia</t>
  </si>
  <si>
    <t>Matriz de seguimiento que refleje la actualización de información en el botón de transparencia en cada numeral y dependencia responsable.</t>
  </si>
  <si>
    <t xml:space="preserve">Se realizó el seguimiento a la publicación de la documentación en el link de transparencia, en donde se apoyó con la publicación de documentos solicitados mediante correo electrónico, así como la actualización del organigrama. </t>
  </si>
  <si>
    <t>https://secretariadistritald-my.sharepoint.com/:f:/g/personal/mesadeayuda_sdmujer_gov_co/EnHTSa7ZoKZFpU8ijwjycgAB_Bc54S2hTD5t4Vx-x6e82A?e=Z3jIhf</t>
  </si>
  <si>
    <t>Se realizó el seguimiento a la publicación del link de transparencia y se apoyó en la publicación de la documentación relacionada a los procesos</t>
  </si>
  <si>
    <t>ELABORÓ</t>
  </si>
  <si>
    <t>Firma:</t>
  </si>
  <si>
    <t>APROBÓ (Según aplique Gerenta de proyecto, Líder técnica y responsable de proceso)</t>
  </si>
  <si>
    <t>REVISÓ OFICINA ASESORA DE PLANEACIÓN</t>
  </si>
  <si>
    <t xml:space="preserve">VoBo. </t>
  </si>
  <si>
    <t>Nombre:</t>
  </si>
  <si>
    <t>Nombre: Carlos Alfonso Gaitán Sánchez</t>
  </si>
  <si>
    <t xml:space="preserve">Cargo: </t>
  </si>
  <si>
    <t>Cargo: Jefe Oficina Asesora de Planeación</t>
  </si>
  <si>
    <t>Gestión Jurídica</t>
  </si>
  <si>
    <t>Expedir los conceptos jurídicos requeridos en el marco de la gestión institucional para crear unidad de criterio en la interpretación, aplicación e implementación de las disposiciones normativas y responder los derechos de petición a que hubiere lugar en ejercicio de sus funciones.</t>
  </si>
  <si>
    <t>Porcentaje de conceptos jurídicos emitidos y/o derechos de petición, atendidos en términos de ley.</t>
  </si>
  <si>
    <t>(No. de conceptos jurídicos emitidos y/o derechos de petición atendidos en términos de ley / No. de conceptos jurídicos y/o derechos de petición requeridos)*100</t>
  </si>
  <si>
    <t>constante</t>
  </si>
  <si>
    <t>De acuerdo con las solicitudes de conceptos jurídicos y/o derechos de petición recibidos, se calcula el porcentaje de respuesta emitido por parte del equipo de la Oficina Asesora Jurídica</t>
  </si>
  <si>
    <t>Oficina Asesora Jurídica</t>
  </si>
  <si>
    <t>Conceptos jurídicos - respuestas a derechos de petición</t>
  </si>
  <si>
    <t>suma</t>
  </si>
  <si>
    <t>Proyectar, analizar  y conceptuar acerca de la viabilidad jurídica de los proyectos de ley, de acuerdo y demás actos administrativos</t>
  </si>
  <si>
    <t>Porcentaje de proyectos de ley y/o de Acuerdo y Actos administrativos analizados</t>
  </si>
  <si>
    <t xml:space="preserve">(No. de proyectos de ley y/o de Acuerdos, conceptuados en términos de ley /No. Proyectos de ley y/o de acuerdo, requeridos)*100*porcentaje de ponderación del periodo </t>
  </si>
  <si>
    <t>De acuerdo con las solicitudes de análisis de proyectos de ley y/o acuerdos y actos administrativos, se calcula el porcentaje de respuesta emitido por parte del equipo de la Oficina Asesora Jurídica</t>
  </si>
  <si>
    <t>Comentarios a Proyectos de ley y/o acuerdo</t>
  </si>
  <si>
    <t>creciente</t>
  </si>
  <si>
    <t>Ejercer y orientar la defensa judicial de la Secretaría, representándola judicial y extrajudicialmente en los procesos y demás acciones legales que se instauren en su contra o que esta deba promover de conformidad con los lineamientos legales.</t>
  </si>
  <si>
    <t>Porcentaje de casos en representación judicial con actuaciones y respuestas realizadas en el marco del ejercicio de defensa y representación judicial de la entidad</t>
  </si>
  <si>
    <t>(No. de actuaciones y respuestas realizadas en el marco del ejercicio de la defensa y representación judicial de la entidad, atendidos /No. de actuaciones en el marco de la representación judicial, requeridos)*100</t>
  </si>
  <si>
    <t>De acuerdo con las solicitudes de representación judicial recibidas durante el periodo, se calcula el porcentaje de actuaciones y respuestas emitidas por parte del equipo de la Oficina Asesora Jurídica</t>
  </si>
  <si>
    <t>Contestación de demandas,  y de acciones constitucionales y actuaciones judiciales</t>
  </si>
  <si>
    <t>decreciente</t>
  </si>
  <si>
    <t>Efectuar la revisión y ajuste desde la competencia normativa  y consolidación de las respuestas a Proposiciones</t>
  </si>
  <si>
    <t>Porcentaje de proposiciones con respuestas consolidadas</t>
  </si>
  <si>
    <t>(No. de proposiciones atendidas en términos de ley /No. de proposiciones recibidas)*100</t>
  </si>
  <si>
    <t>De acuerdo con las proposiciones recibidas en el periodo, se calcula el porcentaje de respuesta atendidas por el equipo de la Oficina Asesora Jurídica en términos de Ley</t>
  </si>
  <si>
    <t>Respuesta a Proposiciones</t>
  </si>
  <si>
    <t>Analizar y emitir conceptos de los casos que le sean asignados a la OAJ en el marco del Comité de Enlaces de la Estrategia Justicia de Género</t>
  </si>
  <si>
    <t>Porcentaje de casos asignados a la OAJ en el marco del Comité de Enlaces de Justicia de Género analizados</t>
  </si>
  <si>
    <t>(No. de casos estudiados  / No. de casos asignados a la OAJ en el marco del Comité de Enlaces de Justicia de Género )*100</t>
  </si>
  <si>
    <t>De acuerdo con los casos asignados en el marco del Comité de Enlaces de Justicia de Género, se calcula el porcentaje de casos estudiados por parte del equipo de la Oficina Asesora Jurídica</t>
  </si>
  <si>
    <t>Acta de Asistencia al Comité - Casos analizados por la OAJ</t>
  </si>
  <si>
    <t>Ejercer la Secretaría Técnica para apoyar la labor del Comité de Conciliación de la Entidad.</t>
  </si>
  <si>
    <t>Sesiones realizadas del Comité de Conciliación de conformidad con el marco legal.</t>
  </si>
  <si>
    <t>(No. de sesiones del Comité de Conciliación realizadas en el periodo de medición / No. de sesiones del Comité programadas para la vigencia)*100</t>
  </si>
  <si>
    <t>De acuerdo con el número de sesiones del Comité programadas, se calcula el porcentaje de las sesiones realizadas</t>
  </si>
  <si>
    <t>Actas del Comité de Conciliación</t>
  </si>
  <si>
    <t>*Incluir tantas filas sean necesarias</t>
  </si>
  <si>
    <t>Nombre: Kelly Carolina Morantes Pérez</t>
  </si>
  <si>
    <t>Nombre: Catalina Zota Bernal</t>
  </si>
  <si>
    <t>Cargo: Profesional Especializada</t>
  </si>
  <si>
    <t>Cargo: Jefa Oficina Asesora Jurídica</t>
  </si>
  <si>
    <t>Planes decreto 612</t>
  </si>
  <si>
    <t>Unidad de medida</t>
  </si>
  <si>
    <t>1. Plan Institucional de Archivos de la Entidad (PINAR)</t>
  </si>
  <si>
    <t>2. Plan Anual de Adquisiciones</t>
  </si>
  <si>
    <t>Procentaje</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</si>
  <si>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</si>
  <si>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</si>
  <si>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</si>
  <si>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</si>
  <si>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</si>
  <si>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</si>
  <si>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</si>
  <si>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11. Plan de Tratamiento de Riesgos de Seguridad y Privacidad de la Información</t>
  </si>
  <si>
    <t>12. Plan de Seguridad y Privacidad de la Información</t>
  </si>
  <si>
    <t>Código: DE-FO-05</t>
  </si>
  <si>
    <t xml:space="preserve">FORMULACIÓN Y SEGUIMIENTO PLAN DE ACCIÓN </t>
  </si>
  <si>
    <t>ANEXO - TERRITORIALIZACIÓN</t>
  </si>
  <si>
    <t>Página 3 de 4</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</si>
  <si>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</si>
  <si>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</si>
  <si>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</si>
  <si>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</si>
  <si>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</si>
  <si>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</si>
  <si>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</si>
  <si>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</si>
  <si>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</si>
  <si>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</si>
  <si>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</si>
  <si>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</si>
  <si>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</si>
  <si>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</si>
  <si>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</si>
  <si>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</si>
  <si>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</si>
  <si>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</si>
  <si>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</si>
  <si>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</si>
  <si>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</si>
  <si>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</si>
  <si>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</si>
  <si>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</si>
  <si>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</si>
  <si>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</si>
  <si>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</si>
  <si>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</si>
  <si>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</si>
  <si>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</si>
  <si>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</si>
  <si>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</si>
  <si>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</si>
  <si>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</si>
  <si>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</si>
  <si>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</si>
  <si>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</si>
  <si>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</si>
  <si>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</si>
  <si>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</si>
  <si>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</si>
  <si>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</si>
  <si>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</si>
  <si>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</si>
  <si>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Seguimiento Evaluación y Control</t>
  </si>
  <si>
    <t>Planear, ejecutar las auditorías de Riesgos, Cumplimiento y Seguimiento programadas en el Plan Anual de Auditoría, así como emitir y publicar el informe con los resultados.</t>
  </si>
  <si>
    <t>Informes de Auditoria RCS elaborados, remitidos y publicados de acuerdo con el Plan Anual de Auditoría aprobado.</t>
  </si>
  <si>
    <t>(Número de Informes de auditoria RCS emitidos/Número de Informes de auditoria RCS programados)*100</t>
  </si>
  <si>
    <t>Jefe Oficina de Control Interno</t>
  </si>
  <si>
    <t>Informes de auditorías RCS emitidos.</t>
  </si>
  <si>
    <t>Este mes no se reporta avance de este indicador, debido a la periodicidad de su programación.</t>
  </si>
  <si>
    <t> </t>
  </si>
  <si>
    <t>Ejecutar actividades de consultoría (asesoría y acompañamiento) requeridas, que contribuyan al mejoramiento de la gestión y desempeño de la entidad.</t>
  </si>
  <si>
    <t>Actividades de consultoría (asesoría y acompañamiento) ejecutadas, que contribuyan al mejoramiento de la gestión y desempeño de la entidad.</t>
  </si>
  <si>
    <t>(Número de actividades  de consultoría que contribuyan al mejoramiento de la gestión y desempeño de la entidad ejecutadas/Número de actividades  de consultoría que contribuyan al mejoramiento de la gestión y desempeño de la entidad requeridas) * 100</t>
  </si>
  <si>
    <t>Formulación y seguimiento al Plan Anual de Auditoría; 
Actas de CICCI;
Actas del CDA; 
Actas de otras instancias internas y externas;
Evidencia de reuniones;
Actas de visitas;
 Documentos del proceso revisados.</t>
  </si>
  <si>
    <t>Nombre: Maryam Paola Herrera Morales</t>
  </si>
  <si>
    <t>Nombre: Andrés Pabón Salamanca</t>
  </si>
  <si>
    <t>Cargo: Jefe Oficina de Control Interno</t>
  </si>
  <si>
    <t>Control Disciplinario Interno</t>
  </si>
  <si>
    <t>Expedir ocho (8) decisiones de fondo dentro de los procesos disciplinarios iniciados en  2023 y 2024.</t>
  </si>
  <si>
    <t>Número de autos proferidos</t>
  </si>
  <si>
    <t>Sumatoria de las decisiones de fondo proferidas a la fecha</t>
  </si>
  <si>
    <t>Informe cuatrimestral de las decisiones de fondo proferidas, incluidas en la matriz de seguimiento.</t>
  </si>
  <si>
    <t>Jefe de Oficina</t>
  </si>
  <si>
    <t>Informe cuatrimestral de las diferentes decisiones de fondo proferidas por la OCDI SDMujer</t>
  </si>
  <si>
    <t>La OCDI profirió una (1) decisión de fondo en el mes de febrero de 2024, se reporta como avance del periodo y se allega evidencia del avance. (parte pertinente Matriz PDF, garantizando la reserva legal)
Al terminar el cuatrimestre se enviará el informe tal como quedó determinado en el medio del verificación de esta actividad.</t>
  </si>
  <si>
    <t>Decisiones de Fondo.pdf</t>
  </si>
  <si>
    <t>Adelantar cuatro (4) jornadas de prevención de la falta disciplinaria dirigidas a servidoras, servidores y contratistas de la SDMujer.</t>
  </si>
  <si>
    <t>Número de jornadas de prevención.</t>
  </si>
  <si>
    <t>Sumatoria de las jornadas de prevención adelantadas.</t>
  </si>
  <si>
    <t>Informe cuatrimestral de las diferentes jornadas adelantadas por la OCDI SDMujer</t>
  </si>
  <si>
    <t>Informe cuatrimestral de las diferentes jornadas de prevención  adelantadas por la OCDI SDMujer</t>
  </si>
  <si>
    <t>La OCDI No cuenta con programación de actividades e indicadores - Plan de Acción para el mes de febrero de 2024, con respecto a Jornadas de Prevención.</t>
  </si>
  <si>
    <t>Gestión administrativa</t>
  </si>
  <si>
    <t xml:space="preserve">Realizar oportunamente los informes de Austeridad en el Gasto Público que sean solicitados por las partes interesadas. </t>
  </si>
  <si>
    <t>Informes de austeridad del gasto enviados al Concejo de Bogotá y entregados a la Oficina de Control Interno en los tiempos establecidos</t>
  </si>
  <si>
    <t xml:space="preserve">Sumatoria de informes de austeridad del gasto enviados </t>
  </si>
  <si>
    <t>Dirección Administrativa y Financiera</t>
  </si>
  <si>
    <t>Trimestral
Semestral
Anual</t>
  </si>
  <si>
    <t xml:space="preserve">Informes enviados a control interno y al Concejo en la fechas establecidas </t>
  </si>
  <si>
    <t>En el mes de febrero se reporto al Concejo de Bogotá el Informe de Austeridad del Gasto del II Semestre 2023, dando cumplimiento a la normativa vigente.
Se elaboró el informe de austeridad del gasto de la vigencia 2024</t>
  </si>
  <si>
    <t>https://secretariadistritald-my.sharepoint.com/:f:/g/personal/zdoncel_sdmujer_gov_co/EiLimbkLpMNIjlRJIz28CvwBqreLMx_l2T9cpa11dpOWrg?e=dQ6COq</t>
  </si>
  <si>
    <t>Gestionar el 100% de las solicitudes recibidas en la Mesa de Ayuda para Almacén</t>
  </si>
  <si>
    <t>Solicitudes de la mesa de ayuda gestionadas</t>
  </si>
  <si>
    <t>No. solicitudes gestionadas/No. Solicitudes recibidas en la mesa de ayuda</t>
  </si>
  <si>
    <t>Reporte Plataforma Mesa de Ayuda Almacen</t>
  </si>
  <si>
    <t>Se gestionó (seguimiento, trazabilidad y asignaciòn) el 100% de las mesas de ayuda del mes de Febrero recibidas por almacén e inventarios en las siguientes categorias, cuyo total fue de 113 requerimientos, distribuidos de la siguiente manera:
- 48 Almacén e Inventarios
- 36 Asignación de Inventarios                                                                                                                                                                                                                                    
- 04 Otros
- 01 Préstamo de Bienes Devolutivos                                                                                                                                                                                                                         
- 05 Reintegro de Bienes a Almacén                                                                                                                                                                                                                          
- 06 Solicitud de Bienes Devolutivos                                                                                                                                                                                                                          
- 13 Traslado de Inventarios</t>
  </si>
  <si>
    <t>https://secretariadistritald-my.sharepoint.com/:f:/g/personal/zdoncel_sdmujer_gov_co/EtQyN-PTop9OrE2iG5Q1RXgB8g0xMGFpJuMuqWhV0bGWPA?e=rPB2UL</t>
  </si>
  <si>
    <t>Cerrar el 90% de las solicitudes recibidas en la mesa de ayuda para mantenimiento</t>
  </si>
  <si>
    <t>Solicitudes de la mesa de ayuda cerradas</t>
  </si>
  <si>
    <t>No solicitudes cerradas/ No. Solicitudes recibidas</t>
  </si>
  <si>
    <t>Reporte Plataforma Mesa de Ayuda Mantenimiento</t>
  </si>
  <si>
    <t xml:space="preserve">Mantener actualizado el inventario físico de los bienes y elementos de la Entidad. </t>
  </si>
  <si>
    <t>Informes de identificación y actualización del inventario de la entidad elaborados</t>
  </si>
  <si>
    <t>Sumatoria de los informes elaborados de la actualización del inventario físico</t>
  </si>
  <si>
    <t>Informe parcial de la toma fisica de inventarios</t>
  </si>
  <si>
    <t>APROBÓ (Según aplique Gerenta de proyecto, Lider técnica y responsable de proceso)</t>
  </si>
  <si>
    <t>Gestión Documental</t>
  </si>
  <si>
    <t>Transferencia Documental Primaria de 10 dependencias al archivo central de la Secretaría.</t>
  </si>
  <si>
    <t>Dependencias con archivos de gestión organizados y transferidos</t>
  </si>
  <si>
    <t xml:space="preserve">Suma de dependencias con transferencia documental </t>
  </si>
  <si>
    <t>Número de dependencias con transferencia documental</t>
  </si>
  <si>
    <t xml:space="preserve">Se calcula a partir de la suma de dependencias con transferencia documental </t>
  </si>
  <si>
    <t xml:space="preserve"> De acuerdo a Cronograma aprobado  </t>
  </si>
  <si>
    <t xml:space="preserve"> Actas de legalización de transferencia documental </t>
  </si>
  <si>
    <t>De acuerdo a la programación del indicador, no se presenta avance para este periodo</t>
  </si>
  <si>
    <t xml:space="preserve">Intervención archivística de 27,5 ml pertenecientes a la serie Contratos custodiados en el Archivo Central </t>
  </si>
  <si>
    <t>Numero de metros lineales intervenidos y organizados de la serie contratos</t>
  </si>
  <si>
    <t>Metros lineales intervenidos de la serie contratos</t>
  </si>
  <si>
    <t>Metros lineales de archivo intervenidos</t>
  </si>
  <si>
    <t>Se calcula a partir del número de metros lineales intervenidos de la serie contratos</t>
  </si>
  <si>
    <t xml:space="preserve">Plan de trabajo </t>
  </si>
  <si>
    <t xml:space="preserve">Reporte de seguimiento a la intervención, inventarios documentales, hojas de control </t>
  </si>
  <si>
    <t>Intervención archivística  del fondo acumulado custodiado en el Archivo Central (Verificación del inventario en estado natural) de 52,3 ml</t>
  </si>
  <si>
    <t>Numero de metros lineales verificados y clasificados</t>
  </si>
  <si>
    <t>Metros lineales verificados y clasificados</t>
  </si>
  <si>
    <t>Metros lineales de archivo verificados y clasificados</t>
  </si>
  <si>
    <t>Se calcula a partir del número de metros lineales verificados y clasificados</t>
  </si>
  <si>
    <t>Inventario Documental en estado natural</t>
  </si>
  <si>
    <t>Intervención archivística  (Implementación de los procesos de clasificación, organización y descripción) de los archivos de gestión en las 38 áreas de archivo (17 dependencias , 22 CIOM y casa de todas)</t>
  </si>
  <si>
    <t>Dependencias que contaron con el acompañamiento para la organización de los archivos de gestión</t>
  </si>
  <si>
    <t># de solicitudes con acompañamiento / # de solicitudes recibidas (a demanda)</t>
  </si>
  <si>
    <t>Se calcula a partir del número de solicitudes gestionadas (con acompañamiento) frente al numero de solicitudes recibidas</t>
  </si>
  <si>
    <t xml:space="preserve">Correo electrónico de solicitud de la dependencia y acta de acompañamiento </t>
  </si>
  <si>
    <t>Se recibe solicitud de la oficina Asesora Jurídica la cual se formaliza mediante acta de evidencia de reunión con fecha del 29/02/2024</t>
  </si>
  <si>
    <t>https://secretariadistritald-my.sharepoint.com/:f:/g/personal/zdoncel_sdmujer_gov_co/Er7lFJr8gVJPk5xktLHVCBoBtJPZkZMGOKzuWYY1tKgyYg?e=kmvouD</t>
  </si>
  <si>
    <t>Actualización de los instrumentos archivísticos (Tabla de Control de Acceso y Modelo de requisitos de documento electrónicos de Archivo)   y  herramientas de Gestión Documental  (Manual y Reglamento de archivo)</t>
  </si>
  <si>
    <t>Numero de instrumentos y/o herramientas actualizadas y publicadas</t>
  </si>
  <si>
    <t>Instrumentos actualizados, publicados y dispuestos para consulta</t>
  </si>
  <si>
    <t>Número de instrumentos actualizados y publicados.</t>
  </si>
  <si>
    <t>Se calcula a partir del numero de instrumentos actualizados, publicados y dispuestos para consulta</t>
  </si>
  <si>
    <t>Anual</t>
  </si>
  <si>
    <t>Instrumento actualizado y publicado</t>
  </si>
  <si>
    <t>Sensibilización en la implementación de  instrumentos archivísticos, herramientas de Gestión Documental y el Sistema de Gestión de Documentos</t>
  </si>
  <si>
    <t># de sensibilizaciones realizadas / # sensibilizaciones programadas por cronograma</t>
  </si>
  <si>
    <t>Sumatoria de sensibilizaciones programadas en el periodo de medición</t>
  </si>
  <si>
    <t>Número de sensibilizaciones programadas</t>
  </si>
  <si>
    <t>Se calcula a partir de la cantidad de sensibilizaciones realizadas frente a las programas den el periodo</t>
  </si>
  <si>
    <t>Presentaciones
Registros de Asistencia Teams
Encuesta de percepción</t>
  </si>
  <si>
    <t>Actualización del Plan de Conservación Documental del Sistema Integrado de Conservación - SIC</t>
  </si>
  <si>
    <t># de Plan Actualizados / # de Plan programado</t>
  </si>
  <si>
    <t xml:space="preserve">Actualización Plan de Conservación Documental </t>
  </si>
  <si>
    <t>Plan de Conservación Actualizado</t>
  </si>
  <si>
    <t>Sumatoria de los planes actualizados con respecto a la programación del año</t>
  </si>
  <si>
    <t>Plan de conservación documental</t>
  </si>
  <si>
    <t>Gestión Financiera</t>
  </si>
  <si>
    <t>Presentar los Estados Financieros oportunamente de acuerdo con la normatividad establecida</t>
  </si>
  <si>
    <t>Porcentaje de publicaciones de estados financieros de la entidad realizados</t>
  </si>
  <si>
    <t>No de publicaciones realizadas en la página web de estados financieros / No de publicaciones establecidas por la normatividad</t>
  </si>
  <si>
    <t>Se calcula a partir de las publicaciones realizadas frente a las exigidas por la norma vigente</t>
  </si>
  <si>
    <t>Equipo Contable</t>
  </si>
  <si>
    <t>Publicaciones en la web</t>
  </si>
  <si>
    <r>
      <t xml:space="preserve">En cumplimiento con lo establecido en la Carta Circular 121 de 2023 </t>
    </r>
    <r>
      <rPr>
        <i/>
        <sz val="11"/>
        <color rgb="FF000000"/>
        <rFont val="Times New Roman"/>
        <family val="1"/>
      </rPr>
      <t>"Publicación de Informes financieros y contables para los Entes Públicos Distritales", Resolución 356 de 2022 "Por la cual se incorpora, en los Procedimientos Transversales del Régimen del Contabilidad Pública, el Procedimiento para la preparación, presentación y publicación de los informes financieros y contables, que deban publicarse conforme a lo establecido en el numeral 37 del artículo 38 de la Ley 1952 de 2019", Resolución No. DCC-000004 de 2022 “Por la cual se establecen los plazos y requisitos para el reporte de la información financiera a la Dirección Distrital de Contabilidad de la Secretaría de Hacienda, con fines de consolidación y análisis, y se fijan lineamientos para la gestión de operaciones en el Distrito Capital”, y el numeral 7 del Manual de Operaciones Contables adoptado mediante Resolución No 177 de 2020, el cual indica... "</t>
    </r>
    <r>
      <rPr>
        <sz val="11"/>
        <color rgb="FF000000"/>
        <rFont val="Times New Roman"/>
        <family val="1"/>
      </rPr>
      <t xml:space="preserve">Publicación de los Estados Contables. La Dirección Administrativa y Financiera de la Secretaría Distrital de la Mujer, publica mensualmente en las carteleras de información institucional de la Entidad, el Estado de Situación Financiera y de Actividad Financiera, a nivel de cuenta, así mismo se divulgan en la página Web de la Entidad. Al cierre de cada vigencia, adicionalmente publica las notas a los Estados Financieros, atendiendo las directrices, y guías emitidas por la Dirección Distrital de Contabilidad DDC y lo establecido en el procedimiento de registro contable de la Entidad" </t>
    </r>
    <r>
      <rPr>
        <b/>
        <sz val="11"/>
        <color rgb="FF000000"/>
        <rFont val="Times New Roman"/>
        <family val="1"/>
      </rPr>
      <t xml:space="preserve">
El 20 de febrero del 2024 se publicó en la página Web de la entidad los siguientes estados financieros:</t>
    </r>
    <r>
      <rPr>
        <sz val="11"/>
        <color rgb="FF000000"/>
        <rFont val="Times New Roman"/>
        <family val="1"/>
      </rPr>
      <t xml:space="preserve">   Estado de Situación Financiera comparativo ENERO 2024 - DICIEMBRE 2023, Estado de Resultado Comparativo Enero 2024-2023 y Certificación de los estados financieros Enero 2024</t>
    </r>
  </si>
  <si>
    <t>https://secretariadistritald-my.sharepoint.com/:f:/g/personal/zdoncel_sdmujer_gov_co/Ei_-akApnMpMlGLKdSdpGcMBOJ6iTYWoQgUVHTFmKaW6qQ?e=szK6O9</t>
  </si>
  <si>
    <r>
      <t>En cumplimiento con lo establecido en la Carta Circular 121 de 2023 "</t>
    </r>
    <r>
      <rPr>
        <i/>
        <sz val="11"/>
        <color rgb="FF000000"/>
        <rFont val="Times New Roman"/>
        <family val="1"/>
      </rPr>
      <t>Publicación de Informes financieros y contables para los Entes Públicos Distritales</t>
    </r>
    <r>
      <rPr>
        <sz val="11"/>
        <color rgb="FF000000"/>
        <rFont val="Times New Roman"/>
        <family val="1"/>
      </rPr>
      <t>", Resolución 356 de 2022 "</t>
    </r>
    <r>
      <rPr>
        <i/>
        <sz val="11"/>
        <color rgb="FF000000"/>
        <rFont val="Times New Roman"/>
        <family val="1"/>
      </rPr>
      <t>Por la cual se incorpora, en los Procedimientos Transversales del Régimen del Contabilidad Pública, el Procedimiento para la preparación, presentación y publicación de los informes financieros y contables, que deban publicarse conforme a lo establecido en el numeral 37 del artículo 38 de la Ley 1952 de 2019</t>
    </r>
    <r>
      <rPr>
        <sz val="11"/>
        <color rgb="FF000000"/>
        <rFont val="Times New Roman"/>
        <family val="1"/>
      </rPr>
      <t>", Resolución No. DCC-000004 de 2022 “</t>
    </r>
    <r>
      <rPr>
        <i/>
        <sz val="11"/>
        <color rgb="FF000000"/>
        <rFont val="Times New Roman"/>
        <family val="1"/>
      </rPr>
      <t>Por la cual se establecen los plazos y requisitos para el reporte de la información financiera a la Dirección Distrital de Contabilidad de la Secretaría de Hacienda, con fines de consolidación y análisis, y se fijan lineamientos para la gestión de operaciones en el Distrito Capital”, y el numeral 7 del Manual de Operaciones Contables adoptado mediante Resolución No 177 de 2020, el cual indica...</t>
    </r>
    <r>
      <rPr>
        <sz val="11"/>
        <color rgb="FF000000"/>
        <rFont val="Times New Roman"/>
        <family val="1"/>
      </rPr>
      <t xml:space="preserve"> "Publicación de los Estados Contables. La Dirección Administrativa y Financiera de la Secretaría Distrital de la Mujer, publica mensualmente en las carteleras de información institucional de la Entidad, el Estado de Situación Financiera y de Actividad Financiera, a nivel de cuenta, así mismo se divulgan en la página Web de la Entidad. Al cierre de cada vigencia, adicionalmente publica las notas a los Estados Financieros, atendiendo las directrices, y guías emitidas por la Dirección Distrital de Contabilidad DDC y lo establecido en el procedimiento de registro contable de la Entidad"</t>
    </r>
    <r>
      <rPr>
        <b/>
        <sz val="11"/>
        <color rgb="FF000000"/>
        <rFont val="Times New Roman"/>
        <family val="1"/>
      </rPr>
      <t xml:space="preserve">
El 31 de enero del 2024 se publicó en la página Web de la entidad los siguientes estados financieros</t>
    </r>
    <r>
      <rPr>
        <sz val="11"/>
        <color rgb="FF000000"/>
        <rFont val="Times New Roman"/>
        <family val="1"/>
      </rPr>
      <t>: Notas a los Estados Financieros Dic 2023 vf, Estado de Situación Financiera comparativo Diciembre 2023 – 2022, Estado de Resultado Comparativo Diciembre 2023-2022, Estado de Cambios en el Patrimonio Diciembre 2023, Conciliación Procesos Judiciales Trimestre 31122023, CGN2005_001_SALDOS_Y_MOVIMIENTOS 4ER TRIMESTRE DIC2023 FINAL, CGN 2016 01 VARIACIONES TRIMESTRALES DICIEMBRE 2023-2022, CGN 2015 002 RECIPROCAS 4T CARGUE 31122023 y Certificación de los estados financieros Diciembre 2023</t>
    </r>
    <r>
      <rPr>
        <b/>
        <sz val="11"/>
        <color rgb="FF000000"/>
        <rFont val="Times New Roman"/>
        <family val="1"/>
      </rPr>
      <t xml:space="preserve">
El 20 de febrero del 2024 se publicó en la página Web de la entidad los siguientes estados financieros</t>
    </r>
    <r>
      <rPr>
        <sz val="11"/>
        <color rgb="FF000000"/>
        <rFont val="Times New Roman"/>
        <family val="1"/>
      </rPr>
      <t>: Estado de Situación Financiera comparativo ENERO 2024 - DICIEMBRE 2023, Estado de Resultado Comparativo Enero 2024-2023 y certificación de los estados financieros Enero 2024</t>
    </r>
  </si>
  <si>
    <t>Presentar la información tributaria (información exógena), de acuerdo con la normativa vigente</t>
  </si>
  <si>
    <t>Porcentaje de reportes de información exógena presentados da la SDH</t>
  </si>
  <si>
    <t>No de informes enviados a la SHD / No de reportes a presentar de acuerdo con la normatividad vigente</t>
  </si>
  <si>
    <t>Se calcula a partir de los informes enviados  frente a los exigidos por la norma vigente</t>
  </si>
  <si>
    <t>De acuerdo a los tiempos establecidos por la SDH</t>
  </si>
  <si>
    <t>Informes enviados:
* Enero estampillas
* Abril exógena nacional</t>
  </si>
  <si>
    <t>Tramitar las solicitudes de CDP y CRP requeridas en la Entidad.</t>
  </si>
  <si>
    <t xml:space="preserve">Porcentaje de CDP y CRP solicitados y emitidos </t>
  </si>
  <si>
    <t>No de CDP y CRP emitidos / No de CDP y CRP solicitados</t>
  </si>
  <si>
    <t>Se calcula a partir del número de solicitudes gestionadas frente al numero de solicitudes recibidas</t>
  </si>
  <si>
    <t>Equipo Presupuesto</t>
  </si>
  <si>
    <t>Reporte mensual de CDP y CRP registrados en Bogdata</t>
  </si>
  <si>
    <t>Durante el mes de Febrero de 2024 se atendieron todas las solicitudes de certificados presupuestales recibidas expidiendo los siguientes que se relacionan a continuación:
- 209 Certificados de Disponibilidad Presupuestal -CDP
- 574 Certificados de Registro Presupuestal - CRP</t>
  </si>
  <si>
    <t>https://secretariadistritald-my.sharepoint.com/:f:/g/personal/zdoncel_sdmujer_gov_co/EmEwC3Dc_w9CiJXCRAklRPABPlbf96m0JE1bPXBMAdl55g?e=KytYvt</t>
  </si>
  <si>
    <t>Entre el período comprendido entre los meses de enero a 29 de FEBRERO de 2024, las expediciones acumuladas, son las siguientes:
- 1.008  Certificados  de Disponibilidad Presupuestal . CDP.
- 808 Certificados de Registro Presupuestal - CRP.</t>
  </si>
  <si>
    <t>Elaborar y publicar reportes de seguimiento de la ejecución presupuestal a través de los aplicativos establecidos por la SDHacienda para tal fin</t>
  </si>
  <si>
    <t>Porcentaje de reportes de  ejecución presupuestal elaborados y publicados.</t>
  </si>
  <si>
    <t>No de reportes publicados de ejecución presupuestal en la página web en el periodo de medición</t>
  </si>
  <si>
    <t>Numero</t>
  </si>
  <si>
    <t>Sumatoria de reportes publicados</t>
  </si>
  <si>
    <t xml:space="preserve">Informes publicados en la página web </t>
  </si>
  <si>
    <t>Durante el mes de FEBRERO, se publica en la página web de la entidad (mes vencido) la ejecución presupuestal. En el mes de FEBRERO se publicó la información relativa al mes de ENERO 2023.</t>
  </si>
  <si>
    <t>https://secretariadistritald-my.sharepoint.com/:f:/g/personal/zdoncel_sdmujer_gov_co/Eptay3ofERJGt7WT1SsHJkQBL17sZFiRhWKglgGheRrhXg?e=xf3Wdn</t>
  </si>
  <si>
    <t>Mensualmente se publica en la página web de la entidad la ejecución presupuestal del mes inmediatamente anterior. Este año se han realizado las respectivas publicaciones  en los meses de enero y febrero.</t>
  </si>
  <si>
    <t>GESTIÓN DE TALENTO HUMANO</t>
  </si>
  <si>
    <t>Formular, ejecutar y evaluar el Plan de Bienestar Social, Estímulos e Incentivos en la Entidad, para la vigencia 2024.</t>
  </si>
  <si>
    <t>Porcentaje de actividades del Plan de Bienestar Social, Estímulos e Incentivos ejecutadas.</t>
  </si>
  <si>
    <t>(No. de actividades ejecutadas en el Plan de Bienestar Social, Estímulos e Incentivos durante el mes de medición / No. de actividades programadas del Plan de Bienestar Social, Estímulos e Incentivos para el mes de medición) *100</t>
  </si>
  <si>
    <t>Dirección de Talento Humano</t>
  </si>
  <si>
    <t>Actas, registros de asistencia, registros fotográficos, videos, piezas de comunicación, correos electrónicos, certificados, comunicaciones internas y externas, archivos de excel, presentaciones power point, invitaciones, entre otros, de las actividades ejecutadas.</t>
  </si>
  <si>
    <t>Formular, ejecutar y evaluar el Plan Institucional Capacitación - PIC, así como los programas de inducción y reinducción de la Secretaría Distrital de la Mujer, para la vigencia 2024.</t>
  </si>
  <si>
    <t>Porcentaje de actividades previstas en el Plan Institucional de Capacitación - PIC y de los programas de inducción y reinducción ejecutadas.</t>
  </si>
  <si>
    <t>(No. de actividades ejecutadas en el Plan Institucional de Capacitación - PIC durante el mes de medición/ No. de actividades programadas en el Plan Institucional de Capacitación - PIC para el mes de medición) *100</t>
  </si>
  <si>
    <t>Formular, ejecutar y evaluar el Plan de Trabajo Anual en Seguridad y Salud en el Trabajo, así como desarrollar el Sistema de Gestión de Seguridad y Salud en el Trabajo, de acuerdo a la normatividad legal vigente en la Secretaría Distrital de la Mujer, para la vigencia 2024.</t>
  </si>
  <si>
    <t>Porcentaje de las actividades previstas en el Plan de Trabajo Anual de Seguridad y Salud en el Trabajo ejecutadas</t>
  </si>
  <si>
    <t>(No. de actividades ejecutadas en el Plan Anual de Seguridad y Salud en el Trabajo durante el mes de medición / No. de actividades programadas en el Plan Anual de Seguridad y Salud en el Trabajo para el mes de medición) *100</t>
  </si>
  <si>
    <t>Formular y ejecutar el Plan  de Gestión de Integridad establecido en el Componente de Iniciativas Adicionales del Plan de Anticorrupción y Atención a la Ciudadanía - PAAC, (Programa de Transparencia y Ética pública) para la vigencia 2024.</t>
  </si>
  <si>
    <t>Porcentaje de las actividades previstas en el el Plan  de Gestión de Integridad establecido en el Componente de Iniciativas Adicionales del Plan de Anticorrupción y Atención a la Ciudadanía - PAAC (Programa de Transparencia y Ética pública)ejecutadas.</t>
  </si>
  <si>
    <t>(No. de actividades ejecutadas en el Plan  de Gestión de Integridad establecido en el Componente de Iniciativas Adicionales del Plan de Anticorrupción y Atención a la Ciudadanía - PAAC (Programa de Transparencia y Ética pública) durante el mes de medición / No. de actividades programadas en el el Plan  de Gestión de Integridad establecido en el Componente de Iniciativas Adicionales del Plan de Anticorrupción y Atención a la Ciudadanía - PAAC (Programa de Transparencia y Ética pública) para el mes de medición) *100</t>
  </si>
  <si>
    <t xml:space="preserve">Reporte de resultados de encuestas, de evaluaciones, actas de reuniones, registros de asistencia, presentaciones realizadas, videos, grabaciones, piezas de comunicación, actos administrativos, correos electrónicos, comunicaciones internas y externas, boletina, archivos de excel, archivos pdf, invitaciones, certificados, entre otros de las actividades ejecutadas. </t>
  </si>
  <si>
    <t>Dirección de Contratación</t>
  </si>
  <si>
    <t>Desarrollo del 100% de los procesos radicados en la Dirección de Contratación, que cumplan con todos los requisitos definidos en la normativa vigente.</t>
  </si>
  <si>
    <t>Porcentaje de estudios previos (procesos precontractuales) revisados</t>
  </si>
  <si>
    <t>(No. de estudios previos revisados en el periodo de medición / No. de estudios  previos recibidos en el periodo de medición)</t>
  </si>
  <si>
    <t>Se calcula a partir del número de estudios previos revisados frente al numero de solicitudes recibidas</t>
  </si>
  <si>
    <t>Estudios previos recibidos para revisión 
Estudios previos revisados remitidos al área solicitante</t>
  </si>
  <si>
    <t>Porcentaje de contratos firmados y legalizados</t>
  </si>
  <si>
    <t>(No. de contratos firmados y legalizados / No. de solicitudes de contratación recibidas)*100 (peso porcentual del periodo)</t>
  </si>
  <si>
    <t>Se calcula a partir del número de solicitudes de contratación legalizadas frente al numero de solicitudes recibidas</t>
  </si>
  <si>
    <t>Minutas (Secop II) de los Contratos Electrónicos y Minutas (Secop I) cuando aplique</t>
  </si>
  <si>
    <t>Porcentaje de procesos con pliegos de condiciones elaborados y</t>
  </si>
  <si>
    <t>(No. de  pliegos de condiciones elabrorados y publicados / No. de estudios previos y anexos técnicos radicados para elaboración de pliego de condiciones)*100 (peso porcentual del periodo)</t>
  </si>
  <si>
    <t>Se calcula a partir del número de  pliegos de condiciones elabrorados y publicados frente al numero de estudios previos y anexos técnicos radicados para elaboración de pliego de condiciones</t>
  </si>
  <si>
    <t xml:space="preserve">Solicitudes de contratación radicadas
Pliegos publicados en SECOP </t>
  </si>
  <si>
    <t>Porcentaje de informes de seguimiento al PAABS elaborados y presentados</t>
  </si>
  <si>
    <t>(Numero de informes de seguimiento al PAABS elaborados y presentados en el periodo de medición/ Numero total de informes de seguimiento al PAABS a elaborar en la vigencia) * 100</t>
  </si>
  <si>
    <t>Se calcula a partir del numero de informes PAABS elaborados en la vigencia con respecto a lo programado</t>
  </si>
  <si>
    <t>Informes de seguimiento al PAABS
Correos electrónicos 
Actas de reuniones de seguimiento.</t>
  </si>
  <si>
    <t>Porcentaje de respuestas a requerimientos emitidas.</t>
  </si>
  <si>
    <t>(No. De respuestas a requerimientos emitidas o expedidas / No. de requerimientos recibidos)*100 (peso porcentual del periodo)</t>
  </si>
  <si>
    <t>Se calcula a partir del número de respuestas a requerimientos elaboradas y remitidas  frente al numero de requerimientos recibidos</t>
  </si>
  <si>
    <t>Correos, oficios o memorandos con respuestas emitida</t>
  </si>
  <si>
    <t>Porcentaje de capacitaciones y/o socializaciones sobre procesos de contratación realizadas</t>
  </si>
  <si>
    <t xml:space="preserve">(Número de capacitaciones y/o sensibilizaciones realizadas /programas segun los indicadores establecidos </t>
  </si>
  <si>
    <t>Actas
Grabaciones  
Listados de asistencia</t>
  </si>
  <si>
    <t>Porcentaje de contratos y/o convenios liquidados</t>
  </si>
  <si>
    <t>(No. de liquidaciones realizadas  /No. de soliciutdes liquidaciones radicadas ) * 100 (peso porcentual del periodo)</t>
  </si>
  <si>
    <t>Se calcula a partir del número de liquidaciones realizadas frente al numero de solicitudes de liquidaciones radicadas</t>
  </si>
  <si>
    <t>Solicitudes de liquidación liquidadas
Actas de liquidación realizadas y publicadas en SECOP</t>
  </si>
  <si>
    <t>Porcentaje de alertas generadas de estado y fecha límite para trámite de liquidación de contratos y/o convenios</t>
  </si>
  <si>
    <t>(No. de alertas generadas / No. de alertas identificadas)</t>
  </si>
  <si>
    <t>Se calcula a partir del número de alertas  generadas frente a las identificadas</t>
  </si>
  <si>
    <t>Memorandos y/o correos remitidos a las dependencias.</t>
  </si>
  <si>
    <t>Atención a la Ciudadanía</t>
  </si>
  <si>
    <t>Actualizar la información de la Guia de Tramites y Servicios de Bogota de la Alcaldia Mayor</t>
  </si>
  <si>
    <t>Número de actualizaciones de la información relacionada al proceso de Atención a la Ciudadanía en plataformas virtuales</t>
  </si>
  <si>
    <t>Subsecretaría de Gestión Corporativa - Atención a la Ciudadanía</t>
  </si>
  <si>
    <t xml:space="preserve">Acta de seguimiento mensual </t>
  </si>
  <si>
    <t>Se realizó la actualización del mes de febrero de la información relacionada al proceso de Atención a la Ciudadanía en plataformas virtuales.</t>
  </si>
  <si>
    <r>
      <rPr>
        <sz val="11"/>
        <color rgb="FF000000"/>
        <rFont val="Times New Roman"/>
        <family val="1"/>
      </rPr>
      <t xml:space="preserve">Acta de seguimiento del mes de febrero.
</t>
    </r>
    <r>
      <rPr>
        <u/>
        <sz val="11"/>
        <color rgb="FF000000"/>
        <rFont val="Times New Roman"/>
        <family val="1"/>
      </rPr>
      <t>Evidencia</t>
    </r>
    <r>
      <rPr>
        <sz val="11"/>
        <color rgb="FF000000"/>
        <rFont val="Times New Roman"/>
        <family val="1"/>
      </rPr>
      <t>: https://secretariadistritald-my.sharepoint.com/:f:/g/personal/dpedraza_sdmujer_gov_co/Eqix9OtMCE5Bn7tfFQM6W3EB0-p_BZlK_ayzvV_pZVul9A?e=6I7ZAl</t>
    </r>
  </si>
  <si>
    <t>Se realizó la actualización de los meses de enero y  febrero de la información relacionada al proceso de Atención a la Ciudadanía en plataformas virtuales.</t>
  </si>
  <si>
    <t>No se presentaron retrasos.</t>
  </si>
  <si>
    <t>Sensibilizar a servidoras/es y contratistas en temas de atención a la ciudadanía y gestión de peticiones ciudadanas.</t>
  </si>
  <si>
    <t>Número de sensibilizaciones a servidoras/es y contratistas en temas de atención a la ciudadanía y gestión de peticiones ciudadanas realizadas.</t>
  </si>
  <si>
    <t>Listados de asistencia
Presentación</t>
  </si>
  <si>
    <t>Difundir piezas de comunicación para sensibilizar a las servidoras/es y contratistas en temas de atención a la ciudadanía y gestión de peticiones ciudadanas.</t>
  </si>
  <si>
    <t>Número de piezas comunicacionales para sensibilizar a las servidoras/es y contratistas en temas de atención a la ciudadanía y gestión de peticiones ciudadanas difundidas</t>
  </si>
  <si>
    <t>Piezas publicadas en Boletina Informativa.</t>
  </si>
  <si>
    <t>Recibir, registrar, asignar y hacer seguimiento a la gestión de las peticiones ciudadanas (PQRS) y al manejo del Sistema Distrital para la Gestión de Peticiones Ciudadanas, Bogotá te escucha.</t>
  </si>
  <si>
    <t>(No de peticiones ciudadanas atendidas oportunamente/No de peticiones ciudadana recibidas)*100%</t>
  </si>
  <si>
    <t>Porcentaje de respuestas peticiones ciudadanas con respuesta oportuna de acuerdo con la normatividad vigente</t>
  </si>
  <si>
    <t>Reportes de gestión de las peticiones ciudadanas (PQRS) en la Secretaría Distrital de la Mujer</t>
  </si>
  <si>
    <t>Teniendo en cuenta que la información estadística es remitida por la Secretaría General los primeros días del mes siguiente, durante el mes anterior (enero) se registraron 220 peticiones y se realizó el cierre de 188 peticiones (119 del mismo mes y 69 correspondientes al mes anterior), todas ellas recibidas a través de los distintos canales de atención dispuestos por la Secretaría Distrital de la Mujer y por traslado en el Sistema Distrital para la Gestión de Peticiones Ciudadanas - Bogotá te escucha.</t>
  </si>
  <si>
    <r>
      <rPr>
        <sz val="11"/>
        <color rgb="FF000000"/>
        <rFont val="Times New Roman"/>
        <family val="1"/>
      </rPr>
      <t xml:space="preserve">Reporte de gestión de las peticiones ciudadanas (PQRS) en la Secretaría Distrital de la Mujer del mes de enero.
</t>
    </r>
    <r>
      <rPr>
        <u/>
        <sz val="11"/>
        <color rgb="FF000000"/>
        <rFont val="Times New Roman"/>
        <family val="1"/>
      </rPr>
      <t>Evidencia</t>
    </r>
    <r>
      <rPr>
        <sz val="11"/>
        <color rgb="FF000000"/>
        <rFont val="Times New Roman"/>
        <family val="1"/>
      </rPr>
      <t>: https://secretariadistritald-my.sharepoint.com/:f:/g/personal/dpedraza_sdmujer_gov_co/EgfCinM_-dROm-67XlJ1-rMBMibNMZGC9sCPqkJDZFAJlA?e=93iIel</t>
    </r>
  </si>
  <si>
    <t>Teniendo en cuenta que la información estadística es remitida por la Secretaría General los primeros días del mes siguiente, durante los meses anteriores (diciembre y enero) se registraron 371 peticiones y se ha realizado el cierre de 364 peticiones, todas ellas recibidas a través de los distintos canales de atención dispuestos por la Secretaría Distrital de la Mujer y por traslado en el Sistema Distrital para la Gestión de Peticiones Ciudadanas - Bogotá te escucha.</t>
  </si>
  <si>
    <t>Participar en los espacios de articulación interinstitucional y promoción de la cooperación e intercambio de conocimientos en temas de atención a la ciudadanía de la Red Distrital de Quejas y Reclamos (Veeduría Distrital), Secretaría General de la Alcaldía Mayor de Bogotá, y otras entidades distritales y nacionales.</t>
  </si>
  <si>
    <t>(Número de espacios de articulación interinstitucional con participación de la SDMujer en el periodo de medición/Número de espacios de articulación interinstitucional participaciones programados Red Distrital de Quejas y Reclamos (Veeduría Distrital), Secretaría General de la Alcaldía Mayor de Bogotá, y otras entidades distritales y nacionales)*100%</t>
  </si>
  <si>
    <t>Porcentaje de espacios de articulación interinstitucional y promoción de la cooperación e intercambio de conocimientos en temas de atención a la ciudadanía con participación de la SDMujer</t>
  </si>
  <si>
    <t>Listados de asistencia</t>
  </si>
  <si>
    <t>Elaborar informes mensuales de seguimiento a la gestión de las peticiones ciudadanas.</t>
  </si>
  <si>
    <t>Número de informes de seguimiento a la gestión de las peticiones ciudadanas.</t>
  </si>
  <si>
    <t>Informes de seguimiento a la gestión de las peticiones ciudadanas.</t>
  </si>
  <si>
    <t>Informes mensuales de seguimiento</t>
  </si>
  <si>
    <t>En el mes de febrero, se elaboró el informe mensual de seguimiento de PQRS y atención a la ciudadanía correspondiente al mes de enero de 2024. El informe se encuentra publicado en la página web de la SDMujer, en el menú "Atención y Servicios a la Ciudadanía", en la siguiente ruta:
https://www.sdmujer.gov.co/ley-de-transparencia-y-acceso-a-la-informacion-publica/instrumentos-de-gestion-de-informacion-publica/informe-de-peticiones-quejas-reclamos-denuncias-y-solicitudes-de-acceso-a-la-informacion</t>
  </si>
  <si>
    <r>
      <rPr>
        <sz val="11"/>
        <color rgb="FF000000"/>
        <rFont val="Times New Roman"/>
        <family val="1"/>
      </rPr>
      <t xml:space="preserve">Informe mensual de seguimiento del mes de enero 2024.
</t>
    </r>
    <r>
      <rPr>
        <u/>
        <sz val="11"/>
        <color rgb="FF000000"/>
        <rFont val="Times New Roman"/>
        <family val="1"/>
      </rPr>
      <t>Evidencia</t>
    </r>
    <r>
      <rPr>
        <sz val="11"/>
        <color rgb="FF000000"/>
        <rFont val="Times New Roman"/>
        <family val="1"/>
      </rPr>
      <t>:
https://secretariadistritald-my.sharepoint.com/:f:/g/personal/dpedraza_sdmujer_gov_co/EnNZ7ROfA_NNta9VHucVVfIBj-c2XRiAO3LgC0P8WaFBqQ?e=D7MJpU</t>
    </r>
  </si>
  <si>
    <t>Se elaboraron los informes mensuales de seguimiento de PQRS y atención a la ciudadanía correspondiente a los meses de diciembre 2023 y enero 2024. Los informes se encuentran publicados en la página web de la SDMujer, en el menú "Atención y Servicios a la Ciudadanía", en la siguiente ruta:
https://www.sdmujer.gov.co/ley-de-transparencia-y-acceso-a-la-informacion-publica/instrumentos-de-gestion-de-informacion-publica/informe-de-peticiones-quejas-reclamos-denuncias-y-solicitudes-de-acceso-a-la-informacion</t>
  </si>
  <si>
    <t>Página 4 de 4</t>
  </si>
  <si>
    <t>CONTROL DE CAMBIOS EN EL PLAN DE ACCIÓN</t>
  </si>
  <si>
    <t>Fecha de aprobación</t>
  </si>
  <si>
    <t>Cambio</t>
  </si>
  <si>
    <t>Justificación del cambio</t>
  </si>
  <si>
    <t>Actualización del Plan de Acción</t>
  </si>
  <si>
    <t>Se incluyen los indicadores de POA de los procesos liderados por la Subsecretaría de Gestión Corporativa y sus Direcciones, Oficina Asesora Jurídica y la Oficina de Control Disciplinario Interno
Se ajusta la formulación de acuerdo con los lineamientos de la GU-PR-03 Guía metodológica para la planeación institucional.</t>
  </si>
  <si>
    <t>PRODUCTO INSTITUCIONAL</t>
  </si>
  <si>
    <t xml:space="preserve">PROCESO ASOCIADO - PLAN OPERATIVO </t>
  </si>
  <si>
    <t xml:space="preserve">NOMBRE PROYECTO DE INVERSIÓN </t>
  </si>
  <si>
    <t>NOMBRE META / INDICADOR</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</si>
  <si>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</si>
  <si>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</si>
  <si>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</si>
  <si>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</si>
  <si>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</si>
  <si>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</si>
  <si>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</si>
  <si>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</si>
  <si>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</si>
  <si>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</si>
  <si>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</si>
  <si>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</si>
  <si>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</si>
  <si>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</si>
  <si>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</si>
  <si>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</si>
  <si>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</si>
  <si>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</si>
  <si>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</si>
  <si>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</si>
  <si>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</si>
  <si>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</si>
  <si>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</si>
  <si>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</si>
  <si>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</si>
  <si>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</si>
  <si>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</si>
  <si>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</si>
  <si>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</si>
  <si>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</si>
  <si>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</si>
  <si>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</si>
  <si>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</si>
  <si>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</si>
  <si>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</si>
  <si>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</si>
  <si>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</si>
  <si>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</si>
  <si>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</si>
  <si>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</si>
  <si>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</si>
  <si>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</si>
  <si>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</si>
  <si>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</si>
  <si>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</si>
  <si>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</si>
  <si>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</si>
  <si>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</si>
  <si>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</si>
  <si>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</si>
  <si>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</si>
  <si>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</si>
  <si>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</si>
  <si>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</si>
  <si>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</si>
  <si>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</si>
  <si>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</si>
  <si>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</si>
  <si>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</si>
  <si>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</si>
  <si>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</si>
  <si>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</si>
  <si>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</si>
  <si>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</si>
  <si>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</si>
  <si>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</si>
  <si>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</si>
  <si>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</si>
  <si>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</si>
  <si>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</si>
  <si>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</si>
  <si>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</si>
  <si>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</si>
  <si>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</si>
  <si>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</si>
  <si>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</si>
  <si>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</si>
  <si>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</si>
  <si>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</si>
  <si>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</si>
  <si>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</si>
  <si>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</si>
  <si>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</si>
  <si>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</si>
  <si>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</si>
  <si>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</si>
  <si>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</si>
  <si>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</si>
  <si>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</si>
  <si>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</si>
  <si>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</si>
  <si>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</si>
  <si>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</si>
  <si>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</si>
  <si>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</si>
  <si>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</si>
  <si>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</si>
  <si>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</si>
  <si>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</si>
  <si>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</si>
  <si>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</si>
  <si>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</si>
  <si>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</si>
  <si>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</si>
  <si>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</si>
  <si>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</si>
  <si>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</si>
  <si>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</si>
  <si>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</si>
  <si>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</si>
  <si>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</si>
  <si>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</si>
  <si>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</si>
  <si>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</si>
  <si>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</si>
  <si>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</si>
  <si>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</si>
  <si>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</si>
  <si>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</si>
  <si>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</si>
  <si>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</si>
  <si>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</si>
  <si>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</si>
  <si>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</si>
  <si>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</si>
  <si>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</si>
  <si>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</si>
  <si>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</si>
  <si>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</si>
  <si>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</si>
  <si>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</si>
  <si>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</si>
  <si>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</si>
  <si>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</si>
  <si>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</si>
  <si>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</si>
  <si>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</si>
  <si>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</si>
  <si>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</si>
  <si>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</si>
  <si>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</si>
  <si>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</si>
  <si>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</si>
  <si>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</si>
  <si>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</si>
  <si>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</si>
  <si>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</si>
  <si>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</si>
  <si>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</si>
  <si>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</si>
  <si>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</si>
  <si>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</si>
  <si>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</si>
  <si>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</si>
  <si>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Nombre: Dayra Marcela Aldana Diaz</t>
  </si>
  <si>
    <t>Cargo: Directora Administrativa y Financiera</t>
  </si>
  <si>
    <t>Nombre: Zareth Ivana Doncel Baracaldo</t>
  </si>
  <si>
    <t>Cargo: Contratista</t>
  </si>
  <si>
    <t>Nombre: Andrea Milena Parada Ortiz</t>
  </si>
  <si>
    <t>Cargo: Profesional Universitaria</t>
  </si>
  <si>
    <t>Nombre: Claudia Marcela García Santos</t>
  </si>
  <si>
    <t>Cargo: Directora de Talento Humano</t>
  </si>
  <si>
    <t>Nombre: Jennifer Lorena Moreno Arcila</t>
  </si>
  <si>
    <t>Nombre: Luis Guillermo Flechas Salcedo</t>
  </si>
  <si>
    <t>Cargo: Director de Contratación</t>
  </si>
  <si>
    <t>9. Programa de transparencia y ética pública</t>
  </si>
  <si>
    <t xml:space="preserve">Nombre: Diego Andrés Pedraza Peña </t>
  </si>
  <si>
    <t>Cargo: Subsecretaria de Gestión Corporativa</t>
  </si>
  <si>
    <t xml:space="preserve">Nombre: Margarita Maria Rua Atehortua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</si>
</sst>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164" formatCode="#,##0\ &quot;€&quot;;\-#,##0\ &quot;€&quot;"/>
    <numFmt numFmtId="165" formatCode="_-* #,##0\ &quot;€&quot;_-;\-* #,##0\ &quot;€&quot;_-;_-* &quot;-&quot;\ &quot;€&quot;_-;_-@_-"/>
    <numFmt numFmtId="166" formatCode="_-* #,##0.00\ &quot;€&quot;_-;\-* #,##0.00\ &quot;€&quot;_-;_-* &quot;-&quot;??\ &quot;€&quot;_-;_-@_-"/>
    <numFmt numFmtId="167" formatCode="_-&quot;$&quot;* #,##0.00_-;\-&quot;$&quot;* #,##0.00_-;_-&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_-* #,##0\ _€_-;\-* #,##0\ _€_-;_-* &quot;-&quot;??\ _€_-;_-@_-"/>
    <numFmt numFmtId="173" formatCode="0.0%"/>
    <numFmt numFmtId="174" formatCode="#,##0;[Red]#,##0"/>
    <numFmt numFmtId="175" formatCode="_-[$$-240A]\ * #,##0.00_-;\-[$$-240A]\ * #,##0.00_-;_-[$$-240A]\ * &quot;-&quot;??_-;_-@_-"/>
    <numFmt numFmtId="176" formatCode="&quot;$&quot;\ #,##0.00"/>
  </numFmts>
  <fonts count="52"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b/>
      <sz val="12"/>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8"/>
      <color theme="0" tint="-0.34998626667073579"/>
      <name val="Calibri"/>
      <family val="2"/>
      <scheme val="minor"/>
    </font>
    <font>
      <b/>
      <sz val="11"/>
      <color theme="0" tint="-0.34998626667073579"/>
      <name val="Times New Roman"/>
      <family val="1"/>
    </font>
    <font>
      <u/>
      <sz val="11"/>
      <color theme="10"/>
      <name val="Calibri"/>
      <family val="2"/>
      <scheme val="minor"/>
    </font>
    <font>
      <sz val="10"/>
      <color theme="1"/>
      <name val="Times New Roman"/>
      <family val="1"/>
    </font>
    <font>
      <sz val="10"/>
      <name val="Times New Roman"/>
      <family val="1"/>
    </font>
    <font>
      <sz val="11"/>
      <color rgb="FF242424"/>
      <name val="Times New Roman"/>
      <family val="1"/>
    </font>
    <font>
      <u/>
      <sz val="11"/>
      <color rgb="FF000000"/>
      <name val="Times New Roman"/>
      <family val="1"/>
    </font>
    <font>
      <u/>
      <sz val="11"/>
      <name val="Calibri"/>
      <family val="2"/>
      <scheme val="minor"/>
    </font>
    <font>
      <u/>
      <sz val="11"/>
      <name val="Times New Roman"/>
      <family val="1"/>
    </font>
    <font>
      <sz val="12"/>
      <color rgb="FF000000"/>
      <name val="Times New Roman"/>
      <family val="1"/>
    </font>
    <font>
      <sz val="12"/>
      <name val="Times New Roman"/>
      <family val="1"/>
    </font>
    <font>
      <sz val="14"/>
      <color rgb="FF000000"/>
      <name val="Times New Roman"/>
      <family val="1"/>
    </font>
    <font>
      <sz val="12"/>
      <color rgb="FFFF0000"/>
      <name val="Times New Roman"/>
      <family val="1"/>
    </font>
    <font>
      <sz val="14"/>
      <name val="Times New Roman"/>
      <family val="1"/>
    </font>
    <font>
      <i/>
      <sz val="11"/>
      <color rgb="FF000000"/>
      <name val="Times New Roman"/>
      <family val="1"/>
    </font>
  </fonts>
  <fills count="15">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rgb="FFDDDDDD"/>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FF"/>
        <bgColor rgb="FF000000"/>
      </patternFill>
    </fill>
  </fills>
  <borders count="82">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medium">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indexed="64"/>
      </top>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right style="thin">
        <color rgb="FF000000"/>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indexed="64"/>
      </right>
      <top style="thin">
        <color indexed="64"/>
      </top>
      <bottom style="thin">
        <color indexed="64"/>
      </bottom>
      <diagonal/>
    </border>
  </borders>
  <cellStyleXfs count="36">
    <xf numFmtId="0" fontId="0" fillId="0" borderId="0"/>
    <xf numFmtId="0" fontId="18" fillId="3" borderId="62" applyNumberFormat="0" applyAlignment="0" applyProtection="0"/>
    <xf numFmtId="49" fontId="20" fillId="0" borderId="0" applyFill="0" applyBorder="0" applyProtection="0">
      <alignment horizontal="left" vertical="center"/>
    </xf>
    <xf numFmtId="0" fontId="21" fillId="4" borderId="63" applyNumberFormat="0" applyFont="0" applyFill="0" applyAlignment="0"/>
    <xf numFmtId="0" fontId="21" fillId="4" borderId="64" applyNumberFormat="0" applyFont="0" applyFill="0" applyAlignment="0"/>
    <xf numFmtId="0" fontId="23" fillId="5" borderId="0" applyNumberFormat="0" applyProtection="0">
      <alignment horizontal="left" wrapText="1" indent="4"/>
    </xf>
    <xf numFmtId="0" fontId="24" fillId="5" borderId="0" applyNumberFormat="0" applyProtection="0">
      <alignment horizontal="left" wrapText="1" indent="4"/>
    </xf>
    <xf numFmtId="0" fontId="22" fillId="6" borderId="0" applyNumberFormat="0" applyBorder="0" applyAlignment="0" applyProtection="0"/>
    <xf numFmtId="16" fontId="25" fillId="0" borderId="0" applyFont="0" applyFill="0" applyBorder="0" applyAlignment="0">
      <alignment horizontal="left"/>
    </xf>
    <xf numFmtId="0" fontId="26" fillId="7" borderId="0" applyNumberFormat="0" applyBorder="0" applyProtection="0">
      <alignment horizontal="center" vertical="center"/>
    </xf>
    <xf numFmtId="169" fontId="18" fillId="0" borderId="0" applyFont="0" applyFill="0" applyBorder="0" applyAlignment="0" applyProtection="0"/>
    <xf numFmtId="168" fontId="18" fillId="0" borderId="0" applyFont="0" applyFill="0" applyBorder="0" applyAlignment="0" applyProtection="0"/>
    <xf numFmtId="41" fontId="18" fillId="0" borderId="0" applyFont="0" applyFill="0" applyBorder="0" applyAlignment="0" applyProtection="0"/>
    <xf numFmtId="169" fontId="4" fillId="0" borderId="0" applyFont="0" applyFill="0" applyBorder="0" applyAlignment="0" applyProtection="0"/>
    <xf numFmtId="166" fontId="18" fillId="0" borderId="0" applyFont="0" applyFill="0" applyBorder="0" applyAlignment="0" applyProtection="0"/>
    <xf numFmtId="165" fontId="18" fillId="0" borderId="0" applyFont="0" applyFill="0" applyBorder="0" applyAlignment="0" applyProtection="0"/>
    <xf numFmtId="167" fontId="18" fillId="0" borderId="0" applyFont="0" applyFill="0" applyBorder="0" applyAlignment="0" applyProtection="0"/>
    <xf numFmtId="171" fontId="2"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4" fontId="21" fillId="0" borderId="0" applyFont="0" applyFill="0" applyBorder="0" applyAlignment="0" applyProtection="0"/>
    <xf numFmtId="0" fontId="27" fillId="8" borderId="0" applyNumberFormat="0" applyBorder="0" applyAlignment="0" applyProtection="0"/>
    <xf numFmtId="0" fontId="2" fillId="0" borderId="0"/>
    <xf numFmtId="0" fontId="2" fillId="0" borderId="0"/>
    <xf numFmtId="0" fontId="21" fillId="0" borderId="0"/>
    <xf numFmtId="0" fontId="5" fillId="0" borderId="0"/>
    <xf numFmtId="0" fontId="4" fillId="0" borderId="0"/>
    <xf numFmtId="0" fontId="2" fillId="0" borderId="0"/>
    <xf numFmtId="9" fontId="18"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24" fillId="0" borderId="0" applyFill="0" applyBorder="0">
      <alignment wrapText="1"/>
    </xf>
    <xf numFmtId="0" fontId="19" fillId="0" borderId="0"/>
    <xf numFmtId="0" fontId="28" fillId="5" borderId="0" applyNumberFormat="0" applyBorder="0" applyProtection="0">
      <alignment horizontal="left" indent="1"/>
    </xf>
    <xf numFmtId="0" fontId="39" fillId="0" borderId="0" applyNumberFormat="0" applyFill="0" applyBorder="0" applyAlignment="0" applyProtection="0"/>
    <xf numFmtId="0" fontId="39" fillId="0" borderId="0" applyNumberFormat="0" applyFill="0" applyBorder="0" applyAlignment="0" applyProtection="0"/>
  </cellStyleXfs>
  <cellXfs count="639">
    <xf numFmtId="0" fontId="0" fillId="0" borderId="0" xfId="0"/>
    <xf numFmtId="174" fontId="18" fillId="0" borderId="0" xfId="14" applyNumberFormat="1" applyFont="1" applyBorder="1" applyAlignment="1">
      <alignment vertical="center"/>
    </xf>
    <xf numFmtId="0" fontId="0" fillId="0" borderId="0" xfId="0" applyAlignment="1">
      <alignment vertical="center"/>
    </xf>
    <xf numFmtId="0" fontId="9" fillId="9" borderId="65" xfId="22" applyFont="1" applyFill="1" applyBorder="1" applyAlignment="1">
      <alignment vertical="center" wrapText="1"/>
    </xf>
    <xf numFmtId="0" fontId="9" fillId="9" borderId="0" xfId="22" applyFont="1" applyFill="1" applyAlignment="1">
      <alignment vertical="center" wrapText="1"/>
    </xf>
    <xf numFmtId="0" fontId="11" fillId="9" borderId="0" xfId="22" applyFont="1" applyFill="1" applyAlignment="1">
      <alignment vertical="center" wrapText="1"/>
    </xf>
    <xf numFmtId="0" fontId="9" fillId="9" borderId="1" xfId="22" applyFont="1" applyFill="1" applyBorder="1" applyAlignment="1">
      <alignment vertical="center" wrapText="1"/>
    </xf>
    <xf numFmtId="0" fontId="8" fillId="9" borderId="0" xfId="22" applyFont="1" applyFill="1" applyAlignment="1">
      <alignment vertical="center" wrapText="1"/>
    </xf>
    <xf numFmtId="0" fontId="8" fillId="9" borderId="2" xfId="22" applyFont="1" applyFill="1" applyBorder="1" applyAlignment="1">
      <alignment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9" borderId="1" xfId="22" applyFont="1" applyFill="1" applyBorder="1" applyAlignment="1">
      <alignment horizontal="center" vertical="center" wrapText="1"/>
    </xf>
    <xf numFmtId="0" fontId="9" fillId="9" borderId="66" xfId="22" applyFont="1" applyFill="1" applyBorder="1" applyAlignment="1">
      <alignment horizontal="center" vertical="center" wrapText="1"/>
    </xf>
    <xf numFmtId="0" fontId="12" fillId="9" borderId="0" xfId="22" applyFont="1" applyFill="1" applyAlignment="1">
      <alignment horizontal="center" vertical="center" wrapText="1"/>
    </xf>
    <xf numFmtId="0" fontId="9" fillId="9" borderId="0" xfId="22" applyFont="1" applyFill="1" applyAlignment="1">
      <alignment horizontal="center" vertical="center" wrapText="1"/>
    </xf>
    <xf numFmtId="0" fontId="12" fillId="0" borderId="0" xfId="22" applyFont="1" applyAlignment="1">
      <alignment horizontal="center" vertical="center" wrapText="1"/>
    </xf>
    <xf numFmtId="0" fontId="13" fillId="2" borderId="0" xfId="22" applyFont="1" applyFill="1" applyAlignment="1">
      <alignment vertical="center" wrapText="1"/>
    </xf>
    <xf numFmtId="0" fontId="30" fillId="9" borderId="1" xfId="0" applyFont="1" applyFill="1" applyBorder="1" applyAlignment="1">
      <alignment vertical="center"/>
    </xf>
    <xf numFmtId="0" fontId="30" fillId="9" borderId="0" xfId="0" applyFont="1" applyFill="1" applyAlignment="1">
      <alignment vertical="center"/>
    </xf>
    <xf numFmtId="0" fontId="30" fillId="9" borderId="2" xfId="0" applyFont="1" applyFill="1" applyBorder="1" applyAlignment="1">
      <alignment vertical="center"/>
    </xf>
    <xf numFmtId="174" fontId="0" fillId="0" borderId="0" xfId="0" applyNumberFormat="1" applyAlignment="1">
      <alignment vertical="center"/>
    </xf>
    <xf numFmtId="165" fontId="18" fillId="0" borderId="0" xfId="15" applyFont="1" applyAlignment="1">
      <alignment vertical="center"/>
    </xf>
    <xf numFmtId="0" fontId="9" fillId="0" borderId="4" xfId="22" applyFont="1" applyBorder="1" applyAlignment="1">
      <alignment horizontal="left" vertical="center" wrapText="1"/>
    </xf>
    <xf numFmtId="0" fontId="9" fillId="10" borderId="5" xfId="22" applyFont="1" applyFill="1" applyBorder="1" applyAlignment="1">
      <alignment horizontal="left" vertical="center" wrapText="1"/>
    </xf>
    <xf numFmtId="9" fontId="31" fillId="10" borderId="5" xfId="30" applyFont="1" applyFill="1" applyBorder="1" applyAlignment="1" applyProtection="1">
      <alignment vertical="center" wrapText="1"/>
    </xf>
    <xf numFmtId="173" fontId="9" fillId="10" borderId="5" xfId="28" applyNumberFormat="1" applyFont="1" applyFill="1" applyBorder="1" applyAlignment="1" applyProtection="1">
      <alignment vertical="center" wrapText="1"/>
    </xf>
    <xf numFmtId="165" fontId="29" fillId="0" borderId="0" xfId="15" applyFont="1" applyAlignment="1">
      <alignment vertical="center"/>
    </xf>
    <xf numFmtId="0" fontId="9" fillId="10" borderId="6" xfId="22" applyFont="1" applyFill="1" applyBorder="1" applyAlignment="1">
      <alignment horizontal="left" vertical="center" wrapText="1"/>
    </xf>
    <xf numFmtId="9" fontId="8" fillId="10" borderId="6" xfId="28" applyFont="1" applyFill="1" applyBorder="1" applyAlignment="1" applyProtection="1">
      <alignment horizontal="center" vertical="center" wrapText="1"/>
      <protection locked="0"/>
    </xf>
    <xf numFmtId="0" fontId="9" fillId="0" borderId="6" xfId="22" applyFont="1" applyBorder="1" applyAlignment="1">
      <alignment horizontal="left" vertical="center" wrapText="1"/>
    </xf>
    <xf numFmtId="9" fontId="8" fillId="0" borderId="6" xfId="29" applyFont="1" applyFill="1" applyBorder="1" applyAlignment="1" applyProtection="1">
      <alignment horizontal="center" vertical="center" wrapText="1"/>
      <protection locked="0"/>
    </xf>
    <xf numFmtId="9" fontId="8" fillId="10" borderId="5" xfId="28" applyFont="1" applyFill="1" applyBorder="1" applyAlignment="1" applyProtection="1">
      <alignment horizontal="center" vertical="center" wrapText="1"/>
      <protection locked="0"/>
    </xf>
    <xf numFmtId="0" fontId="30" fillId="0" borderId="0" xfId="0" applyFont="1" applyAlignment="1">
      <alignment vertical="center"/>
    </xf>
    <xf numFmtId="0" fontId="32" fillId="10" borderId="7" xfId="0" applyFont="1" applyFill="1" applyBorder="1" applyAlignment="1">
      <alignment vertical="center"/>
    </xf>
    <xf numFmtId="0" fontId="32" fillId="10" borderId="8" xfId="0" applyFont="1" applyFill="1" applyBorder="1" applyAlignment="1">
      <alignment vertical="center"/>
    </xf>
    <xf numFmtId="0" fontId="32" fillId="10" borderId="0" xfId="0" applyFont="1" applyFill="1" applyAlignment="1">
      <alignment vertical="center"/>
    </xf>
    <xf numFmtId="0" fontId="32" fillId="10" borderId="9" xfId="0" applyFont="1" applyFill="1" applyBorder="1" applyAlignment="1">
      <alignment vertical="center"/>
    </xf>
    <xf numFmtId="0" fontId="32" fillId="10" borderId="10" xfId="0" applyFont="1" applyFill="1" applyBorder="1" applyAlignment="1">
      <alignment vertical="center"/>
    </xf>
    <xf numFmtId="0" fontId="32" fillId="10" borderId="11" xfId="0" applyFont="1" applyFill="1" applyBorder="1" applyAlignment="1">
      <alignment vertical="center"/>
    </xf>
    <xf numFmtId="0" fontId="32" fillId="10" borderId="6" xfId="0" applyFont="1" applyFill="1" applyBorder="1" applyAlignment="1">
      <alignment horizontal="center" vertical="center" wrapText="1"/>
    </xf>
    <xf numFmtId="0" fontId="30" fillId="0" borderId="6" xfId="0" applyFont="1" applyBorder="1" applyAlignment="1">
      <alignment horizontal="center" vertical="center"/>
    </xf>
    <xf numFmtId="0" fontId="30" fillId="0" borderId="6" xfId="0" applyFont="1" applyBorder="1" applyAlignment="1">
      <alignment horizontal="center" vertical="center" wrapText="1"/>
    </xf>
    <xf numFmtId="168" fontId="30" fillId="0" borderId="6" xfId="11" applyFont="1" applyBorder="1" applyAlignment="1">
      <alignment horizontal="center" vertical="center" wrapText="1"/>
    </xf>
    <xf numFmtId="0" fontId="30" fillId="0" borderId="6" xfId="0" applyFont="1" applyBorder="1" applyAlignment="1">
      <alignment vertical="center"/>
    </xf>
    <xf numFmtId="9" fontId="30" fillId="0" borderId="6" xfId="28" applyFont="1" applyBorder="1" applyAlignment="1">
      <alignment vertical="center"/>
    </xf>
    <xf numFmtId="0" fontId="9" fillId="10" borderId="3" xfId="0" applyFont="1" applyFill="1" applyBorder="1" applyAlignment="1">
      <alignment horizontal="center" vertical="center" wrapText="1"/>
    </xf>
    <xf numFmtId="0" fontId="33" fillId="10" borderId="6" xfId="0" applyFont="1" applyFill="1" applyBorder="1" applyAlignment="1">
      <alignment horizontal="center" vertical="center"/>
    </xf>
    <xf numFmtId="0" fontId="30" fillId="0" borderId="0" xfId="0" applyFont="1" applyAlignment="1">
      <alignment horizontal="center" vertical="center"/>
    </xf>
    <xf numFmtId="0" fontId="34" fillId="0" borderId="6" xfId="0" applyFont="1" applyBorder="1" applyAlignment="1">
      <alignment vertical="center"/>
    </xf>
    <xf numFmtId="0" fontId="33" fillId="10" borderId="6" xfId="0" applyFont="1" applyFill="1" applyBorder="1" applyAlignment="1">
      <alignment horizontal="left" vertical="center"/>
    </xf>
    <xf numFmtId="0" fontId="30" fillId="0" borderId="6" xfId="0" applyFont="1" applyBorder="1" applyAlignment="1">
      <alignment horizontal="left" vertical="center"/>
    </xf>
    <xf numFmtId="0" fontId="30" fillId="0" borderId="12" xfId="0" applyFont="1" applyBorder="1" applyAlignment="1">
      <alignment horizontal="left" vertical="center"/>
    </xf>
    <xf numFmtId="41" fontId="30" fillId="0" borderId="6" xfId="12" applyFont="1" applyFill="1" applyBorder="1" applyAlignment="1">
      <alignment vertical="center"/>
    </xf>
    <xf numFmtId="0" fontId="34" fillId="0" borderId="0" xfId="0" applyFont="1" applyAlignment="1">
      <alignment vertical="center"/>
    </xf>
    <xf numFmtId="0" fontId="32" fillId="0" borderId="0" xfId="0" applyFont="1" applyAlignment="1">
      <alignment horizontal="left" vertical="center"/>
    </xf>
    <xf numFmtId="0" fontId="32" fillId="10" borderId="6" xfId="0" applyFont="1" applyFill="1" applyBorder="1" applyAlignment="1">
      <alignment vertical="center"/>
    </xf>
    <xf numFmtId="41" fontId="30" fillId="0" borderId="12" xfId="12" applyFont="1" applyFill="1" applyBorder="1" applyAlignment="1">
      <alignment vertical="center"/>
    </xf>
    <xf numFmtId="49" fontId="30" fillId="0" borderId="12" xfId="12" applyNumberFormat="1" applyFont="1" applyFill="1" applyBorder="1" applyAlignment="1">
      <alignment vertical="center"/>
    </xf>
    <xf numFmtId="49" fontId="30" fillId="0" borderId="6" xfId="12" applyNumberFormat="1" applyFont="1" applyFill="1" applyBorder="1" applyAlignment="1">
      <alignment vertical="center"/>
    </xf>
    <xf numFmtId="0" fontId="30" fillId="0" borderId="0" xfId="0" applyFont="1" applyAlignment="1">
      <alignment horizontal="left" vertical="center"/>
    </xf>
    <xf numFmtId="0" fontId="14" fillId="9" borderId="0" xfId="0" applyFont="1" applyFill="1" applyAlignment="1">
      <alignment vertical="center"/>
    </xf>
    <xf numFmtId="0" fontId="14" fillId="9" borderId="0" xfId="0" applyFont="1" applyFill="1" applyAlignment="1">
      <alignment horizontal="center" vertical="center"/>
    </xf>
    <xf numFmtId="49" fontId="9" fillId="10" borderId="3" xfId="0" applyNumberFormat="1" applyFont="1" applyFill="1" applyBorder="1" applyAlignment="1">
      <alignment horizontal="center" vertical="center" wrapText="1"/>
    </xf>
    <xf numFmtId="0" fontId="14" fillId="0" borderId="6" xfId="0" applyFont="1" applyBorder="1" applyAlignment="1">
      <alignment vertical="center"/>
    </xf>
    <xf numFmtId="0" fontId="10" fillId="11" borderId="6" xfId="0" applyFont="1" applyFill="1" applyBorder="1" applyAlignment="1">
      <alignment horizontal="center" vertical="center"/>
    </xf>
    <xf numFmtId="0" fontId="10" fillId="0" borderId="6" xfId="0" applyFont="1" applyBorder="1" applyAlignment="1">
      <alignment vertical="center"/>
    </xf>
    <xf numFmtId="0" fontId="10" fillId="0" borderId="6" xfId="0" applyFont="1" applyBorder="1" applyAlignment="1">
      <alignment vertical="center" wrapText="1"/>
    </xf>
    <xf numFmtId="0" fontId="10" fillId="11" borderId="6" xfId="0" applyFont="1" applyFill="1" applyBorder="1" applyAlignment="1">
      <alignment horizontal="left" vertical="center"/>
    </xf>
    <xf numFmtId="0" fontId="9" fillId="10" borderId="6" xfId="0" applyFont="1" applyFill="1" applyBorder="1" applyAlignment="1">
      <alignment horizontal="left" vertical="center" wrapText="1"/>
    </xf>
    <xf numFmtId="0" fontId="9" fillId="10" borderId="6" xfId="0" applyFont="1" applyFill="1" applyBorder="1" applyAlignment="1">
      <alignment vertical="center" wrapText="1"/>
    </xf>
    <xf numFmtId="175" fontId="10" fillId="11" borderId="6" xfId="15" applyNumberFormat="1" applyFont="1" applyFill="1" applyBorder="1" applyAlignment="1">
      <alignment horizontal="center" vertical="center"/>
    </xf>
    <xf numFmtId="175" fontId="10" fillId="11" borderId="6" xfId="0" applyNumberFormat="1" applyFont="1" applyFill="1" applyBorder="1" applyAlignment="1">
      <alignment horizontal="center" vertical="center"/>
    </xf>
    <xf numFmtId="9" fontId="9" fillId="10" borderId="5" xfId="28" applyFont="1" applyFill="1" applyBorder="1" applyAlignment="1" applyProtection="1">
      <alignment horizontal="center" vertical="center" wrapText="1"/>
    </xf>
    <xf numFmtId="0" fontId="35" fillId="0" borderId="0" xfId="0" applyFont="1" applyAlignment="1">
      <alignment horizontal="center" vertical="center"/>
    </xf>
    <xf numFmtId="0" fontId="29" fillId="0" borderId="0" xfId="0" applyFont="1" applyAlignment="1">
      <alignment horizontal="center" vertical="center" wrapText="1"/>
    </xf>
    <xf numFmtId="0" fontId="0" fillId="0" borderId="0" xfId="0" applyAlignment="1">
      <alignment horizontal="center" vertical="center"/>
    </xf>
    <xf numFmtId="0" fontId="9" fillId="0" borderId="1" xfId="22" applyFont="1" applyBorder="1" applyAlignment="1">
      <alignment vertical="center" wrapText="1"/>
    </xf>
    <xf numFmtId="0" fontId="9" fillId="0" borderId="0" xfId="22" applyFont="1" applyAlignment="1">
      <alignment vertical="center" wrapText="1"/>
    </xf>
    <xf numFmtId="0" fontId="11" fillId="0" borderId="0" xfId="22" applyFont="1" applyAlignment="1">
      <alignment vertical="center" wrapText="1"/>
    </xf>
    <xf numFmtId="0" fontId="8" fillId="0" borderId="0" xfId="22" applyFont="1" applyAlignment="1">
      <alignment vertical="center" wrapText="1"/>
    </xf>
    <xf numFmtId="0" fontId="8" fillId="0" borderId="2" xfId="22" applyFont="1" applyBorder="1" applyAlignment="1">
      <alignment vertical="center" wrapText="1"/>
    </xf>
    <xf numFmtId="172" fontId="18" fillId="0" borderId="6" xfId="10" applyNumberFormat="1" applyFont="1" applyBorder="1" applyAlignment="1">
      <alignment vertical="center"/>
    </xf>
    <xf numFmtId="172" fontId="18" fillId="0" borderId="13" xfId="10" applyNumberFormat="1" applyFont="1" applyBorder="1" applyAlignment="1">
      <alignment vertical="center"/>
    </xf>
    <xf numFmtId="172" fontId="18" fillId="0" borderId="4" xfId="10" applyNumberFormat="1" applyFont="1" applyBorder="1" applyAlignment="1">
      <alignment vertical="center"/>
    </xf>
    <xf numFmtId="172" fontId="18" fillId="0" borderId="12" xfId="10" applyNumberFormat="1" applyFont="1" applyBorder="1" applyAlignment="1">
      <alignment vertical="center"/>
    </xf>
    <xf numFmtId="172" fontId="18" fillId="0" borderId="15" xfId="10" applyNumberFormat="1" applyFont="1" applyBorder="1" applyAlignment="1">
      <alignment vertical="center"/>
    </xf>
    <xf numFmtId="0" fontId="3" fillId="10" borderId="3" xfId="0" applyFont="1" applyFill="1" applyBorder="1" applyAlignment="1">
      <alignment horizontal="center" vertical="center" wrapText="1"/>
    </xf>
    <xf numFmtId="49" fontId="3" fillId="10" borderId="3" xfId="0" applyNumberFormat="1"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4" xfId="0" applyFont="1" applyFill="1" applyBorder="1" applyAlignment="1">
      <alignment horizontal="center" vertical="center" wrapText="1"/>
    </xf>
    <xf numFmtId="175" fontId="10" fillId="0" borderId="6" xfId="15" applyNumberFormat="1" applyFont="1" applyFill="1" applyBorder="1" applyAlignment="1">
      <alignment horizontal="center" vertical="center"/>
    </xf>
    <xf numFmtId="0" fontId="14" fillId="12" borderId="6" xfId="0" applyFont="1" applyFill="1" applyBorder="1" applyAlignment="1">
      <alignment horizontal="center" vertical="center"/>
    </xf>
    <xf numFmtId="0" fontId="10" fillId="12" borderId="6" xfId="0" applyFont="1" applyFill="1" applyBorder="1" applyAlignment="1">
      <alignment horizontal="center" vertical="center"/>
    </xf>
    <xf numFmtId="9" fontId="18" fillId="0" borderId="12" xfId="28" applyFont="1" applyBorder="1" applyAlignment="1">
      <alignment vertical="center"/>
    </xf>
    <xf numFmtId="0" fontId="9" fillId="10" borderId="12" xfId="0" applyFont="1" applyFill="1" applyBorder="1" applyAlignment="1">
      <alignment horizontal="center" vertical="center" wrapText="1"/>
    </xf>
    <xf numFmtId="9" fontId="32" fillId="10" borderId="6" xfId="28" applyFont="1" applyFill="1" applyBorder="1" applyAlignment="1">
      <alignment horizontal="center" vertical="center" wrapText="1"/>
    </xf>
    <xf numFmtId="9" fontId="30" fillId="0" borderId="0" xfId="28" applyFont="1" applyAlignment="1">
      <alignment vertical="center"/>
    </xf>
    <xf numFmtId="176" fontId="14" fillId="0" borderId="6" xfId="14" applyNumberFormat="1" applyFont="1" applyBorder="1" applyAlignment="1">
      <alignment vertical="center"/>
    </xf>
    <xf numFmtId="176" fontId="10" fillId="11" borderId="6" xfId="14" applyNumberFormat="1" applyFont="1" applyFill="1" applyBorder="1" applyAlignment="1">
      <alignment horizontal="center" vertical="center"/>
    </xf>
    <xf numFmtId="0" fontId="9" fillId="13" borderId="6" xfId="22" applyFont="1" applyFill="1" applyBorder="1" applyAlignment="1">
      <alignment horizontal="center" vertical="center" wrapText="1"/>
    </xf>
    <xf numFmtId="0" fontId="9" fillId="9" borderId="67" xfId="22" applyFont="1" applyFill="1" applyBorder="1" applyAlignment="1">
      <alignment vertical="center" wrapText="1"/>
    </xf>
    <xf numFmtId="0" fontId="9" fillId="9" borderId="68" xfId="22" applyFont="1" applyFill="1" applyBorder="1" applyAlignment="1">
      <alignment vertical="center" wrapText="1"/>
    </xf>
    <xf numFmtId="0" fontId="9" fillId="0" borderId="5" xfId="22" applyFont="1" applyBorder="1" applyAlignment="1">
      <alignment horizontal="center" vertical="center" wrapText="1"/>
    </xf>
    <xf numFmtId="0" fontId="9" fillId="13" borderId="18" xfId="22" applyFont="1" applyFill="1" applyBorder="1" applyAlignment="1">
      <alignment horizontal="center" vertical="center" wrapText="1"/>
    </xf>
    <xf numFmtId="0" fontId="9" fillId="13" borderId="19" xfId="22" applyFont="1" applyFill="1" applyBorder="1" applyAlignment="1">
      <alignment horizontal="center" vertical="center" wrapText="1"/>
    </xf>
    <xf numFmtId="172" fontId="18" fillId="0" borderId="20" xfId="10" applyNumberFormat="1" applyFont="1" applyBorder="1" applyAlignment="1">
      <alignment vertical="center"/>
    </xf>
    <xf numFmtId="172" fontId="18" fillId="0" borderId="21" xfId="10" applyNumberFormat="1" applyFont="1" applyBorder="1" applyAlignment="1">
      <alignment vertical="center"/>
    </xf>
    <xf numFmtId="0" fontId="8" fillId="0" borderId="23" xfId="22" applyFont="1" applyBorder="1" applyAlignment="1">
      <alignment horizontal="left" vertical="center" wrapText="1"/>
    </xf>
    <xf numFmtId="168" fontId="9" fillId="0" borderId="5" xfId="11" applyFont="1" applyFill="1" applyBorder="1" applyAlignment="1" applyProtection="1">
      <alignment horizontal="center" vertical="center" wrapText="1"/>
    </xf>
    <xf numFmtId="9" fontId="9" fillId="0" borderId="6" xfId="22" applyNumberFormat="1" applyFont="1" applyBorder="1" applyAlignment="1">
      <alignment horizontal="center" vertical="center" wrapText="1"/>
    </xf>
    <xf numFmtId="9" fontId="9" fillId="0" borderId="5" xfId="22" applyNumberFormat="1" applyFont="1" applyBorder="1" applyAlignment="1">
      <alignment horizontal="center" vertical="center" wrapText="1"/>
    </xf>
    <xf numFmtId="0" fontId="9" fillId="13" borderId="24" xfId="22" applyFont="1" applyFill="1" applyBorder="1" applyAlignment="1">
      <alignment horizontal="center" vertical="center" wrapText="1"/>
    </xf>
    <xf numFmtId="0" fontId="9" fillId="13" borderId="25" xfId="22" applyFont="1" applyFill="1" applyBorder="1" applyAlignment="1">
      <alignment horizontal="center" vertical="center" wrapText="1"/>
    </xf>
    <xf numFmtId="0" fontId="9" fillId="13" borderId="26" xfId="22" applyFont="1" applyFill="1" applyBorder="1" applyAlignment="1">
      <alignment horizontal="center" vertical="center" wrapText="1"/>
    </xf>
    <xf numFmtId="172" fontId="18" fillId="0" borderId="23" xfId="10" applyNumberFormat="1" applyFont="1" applyBorder="1" applyAlignment="1">
      <alignment vertical="center"/>
    </xf>
    <xf numFmtId="172" fontId="18" fillId="0" borderId="5" xfId="10" applyNumberFormat="1" applyFont="1" applyBorder="1" applyAlignment="1">
      <alignment vertical="center"/>
    </xf>
    <xf numFmtId="0" fontId="8" fillId="0" borderId="1" xfId="22" applyFont="1" applyBorder="1" applyAlignment="1">
      <alignment horizontal="left" vertical="center" wrapText="1"/>
    </xf>
    <xf numFmtId="3" fontId="9" fillId="0" borderId="0" xfId="22" applyNumberFormat="1" applyFont="1" applyAlignment="1">
      <alignment horizontal="center" vertical="center" wrapText="1"/>
    </xf>
    <xf numFmtId="168" fontId="9" fillId="0" borderId="0" xfId="11" applyFont="1" applyFill="1" applyBorder="1" applyAlignment="1" applyProtection="1">
      <alignment horizontal="center" vertical="center" wrapText="1"/>
    </xf>
    <xf numFmtId="0" fontId="31" fillId="0" borderId="0" xfId="22" applyFont="1" applyAlignment="1">
      <alignment horizontal="center" vertical="center" wrapText="1"/>
    </xf>
    <xf numFmtId="0" fontId="31" fillId="0" borderId="2" xfId="22" applyFont="1" applyBorder="1" applyAlignment="1">
      <alignment horizontal="center" vertical="center" wrapText="1"/>
    </xf>
    <xf numFmtId="0" fontId="15" fillId="0" borderId="22" xfId="0" applyFont="1" applyBorder="1" applyAlignment="1">
      <alignment horizontal="left" vertical="center" wrapText="1"/>
    </xf>
    <xf numFmtId="0" fontId="15" fillId="0" borderId="16" xfId="0" applyFont="1" applyBorder="1" applyAlignment="1">
      <alignment horizontal="left" vertical="center" wrapText="1"/>
    </xf>
    <xf numFmtId="0" fontId="36" fillId="0" borderId="28" xfId="0" applyFont="1" applyBorder="1" applyAlignment="1">
      <alignment horizontal="left" vertical="center" wrapText="1"/>
    </xf>
    <xf numFmtId="0" fontId="0" fillId="0" borderId="6" xfId="0" applyBorder="1"/>
    <xf numFmtId="0" fontId="0" fillId="0" borderId="13" xfId="0" applyBorder="1"/>
    <xf numFmtId="0" fontId="0" fillId="0" borderId="23" xfId="0" applyBorder="1"/>
    <xf numFmtId="0" fontId="0" fillId="0" borderId="5" xfId="0" applyBorder="1"/>
    <xf numFmtId="0" fontId="9" fillId="13" borderId="23" xfId="22" applyFont="1" applyFill="1" applyBorder="1" applyAlignment="1">
      <alignment horizontal="center" vertical="center" wrapText="1"/>
    </xf>
    <xf numFmtId="0" fontId="9" fillId="13" borderId="5" xfId="22" applyFont="1" applyFill="1" applyBorder="1" applyAlignment="1">
      <alignment horizontal="center" vertical="center" wrapText="1"/>
    </xf>
    <xf numFmtId="0" fontId="9" fillId="13" borderId="20" xfId="22" applyFont="1" applyFill="1" applyBorder="1" applyAlignment="1">
      <alignment vertical="center" wrapText="1"/>
    </xf>
    <xf numFmtId="0" fontId="9" fillId="13" borderId="13" xfId="22" applyFont="1" applyFill="1" applyBorder="1" applyAlignment="1">
      <alignment vertical="center" wrapText="1"/>
    </xf>
    <xf numFmtId="0" fontId="9" fillId="13" borderId="23" xfId="22" applyFont="1" applyFill="1" applyBorder="1" applyAlignment="1">
      <alignment vertical="center" wrapText="1"/>
    </xf>
    <xf numFmtId="0" fontId="9" fillId="13" borderId="31" xfId="22" applyFont="1" applyFill="1" applyBorder="1" applyAlignment="1">
      <alignment horizontal="center" vertical="center" wrapText="1"/>
    </xf>
    <xf numFmtId="0" fontId="9" fillId="12" borderId="0" xfId="22" applyFont="1" applyFill="1" applyAlignment="1">
      <alignment vertical="center" wrapText="1"/>
    </xf>
    <xf numFmtId="0" fontId="14" fillId="0" borderId="6" xfId="0" applyFont="1" applyBorder="1" applyAlignment="1">
      <alignment horizontal="center" vertical="center" wrapText="1"/>
    </xf>
    <xf numFmtId="9" fontId="9" fillId="0" borderId="3" xfId="22" applyNumberFormat="1" applyFont="1" applyBorder="1" applyAlignment="1">
      <alignment horizontal="center" vertical="center" wrapText="1"/>
    </xf>
    <xf numFmtId="9" fontId="9" fillId="0" borderId="3" xfId="28" applyFont="1" applyFill="1" applyBorder="1" applyAlignment="1" applyProtection="1">
      <alignment horizontal="center" vertical="center" wrapText="1"/>
    </xf>
    <xf numFmtId="9" fontId="31" fillId="10" borderId="5" xfId="28" applyFont="1" applyFill="1" applyBorder="1" applyAlignment="1" applyProtection="1">
      <alignment vertical="center" wrapText="1"/>
    </xf>
    <xf numFmtId="9" fontId="9" fillId="10" borderId="5" xfId="28" applyFont="1" applyFill="1" applyBorder="1" applyAlignment="1" applyProtection="1">
      <alignment vertical="center" wrapText="1"/>
    </xf>
    <xf numFmtId="172" fontId="0" fillId="0" borderId="0" xfId="0" applyNumberFormat="1"/>
    <xf numFmtId="0" fontId="34" fillId="0" borderId="6" xfId="0" applyFont="1" applyBorder="1" applyAlignment="1">
      <alignment horizontal="center" vertical="center" wrapText="1"/>
    </xf>
    <xf numFmtId="3" fontId="9" fillId="0" borderId="1" xfId="22" applyNumberFormat="1" applyFont="1" applyBorder="1" applyAlignment="1">
      <alignment vertical="center" wrapText="1"/>
    </xf>
    <xf numFmtId="172" fontId="0" fillId="0" borderId="13" xfId="10" applyNumberFormat="1" applyFont="1" applyBorder="1" applyAlignment="1">
      <alignment vertical="center"/>
    </xf>
    <xf numFmtId="9" fontId="30" fillId="0" borderId="6" xfId="0" applyNumberFormat="1" applyFont="1" applyBorder="1" applyAlignment="1">
      <alignment horizontal="center" vertical="center" wrapText="1"/>
    </xf>
    <xf numFmtId="9" fontId="30" fillId="0" borderId="6" xfId="28" applyFont="1" applyBorder="1" applyAlignment="1">
      <alignment horizontal="center" vertical="center" wrapText="1"/>
    </xf>
    <xf numFmtId="168" fontId="30" fillId="0" borderId="6" xfId="11" applyFont="1" applyFill="1" applyBorder="1" applyAlignment="1">
      <alignment horizontal="center" vertical="center" wrapText="1"/>
    </xf>
    <xf numFmtId="41" fontId="30" fillId="0" borderId="6" xfId="12" applyFont="1" applyFill="1" applyBorder="1" applyAlignment="1">
      <alignment horizontal="center" vertical="center" wrapText="1"/>
    </xf>
    <xf numFmtId="9" fontId="30" fillId="0" borderId="6" xfId="0" applyNumberFormat="1" applyFont="1" applyBorder="1" applyAlignment="1">
      <alignment horizontal="center" vertical="center"/>
    </xf>
    <xf numFmtId="172" fontId="0" fillId="0" borderId="4" xfId="10" applyNumberFormat="1" applyFont="1" applyBorder="1" applyAlignment="1">
      <alignment vertical="center"/>
    </xf>
    <xf numFmtId="0" fontId="30" fillId="0" borderId="3" xfId="0" applyFont="1" applyBorder="1" applyAlignment="1">
      <alignment horizontal="center" vertical="center" wrapText="1"/>
    </xf>
    <xf numFmtId="0" fontId="30" fillId="9" borderId="3" xfId="0" applyFont="1" applyFill="1" applyBorder="1" applyAlignment="1">
      <alignment horizontal="center" vertical="center" wrapText="1"/>
    </xf>
    <xf numFmtId="9" fontId="8" fillId="0" borderId="3" xfId="22" applyNumberFormat="1" applyFont="1" applyBorder="1" applyAlignment="1">
      <alignment horizontal="center" vertical="center" wrapText="1"/>
    </xf>
    <xf numFmtId="0" fontId="30" fillId="0" borderId="3" xfId="0" applyFont="1" applyBorder="1" applyAlignment="1">
      <alignment vertical="center" wrapText="1"/>
    </xf>
    <xf numFmtId="9" fontId="30" fillId="0" borderId="6" xfId="0" applyNumberFormat="1" applyFont="1" applyBorder="1" applyAlignment="1">
      <alignment vertical="center"/>
    </xf>
    <xf numFmtId="0" fontId="30" fillId="0" borderId="6" xfId="0" applyFont="1" applyBorder="1" applyAlignment="1">
      <alignment horizontal="left" vertical="center" wrapText="1"/>
    </xf>
    <xf numFmtId="168" fontId="30" fillId="0" borderId="6" xfId="11" applyFont="1" applyBorder="1" applyAlignment="1">
      <alignment vertical="center" wrapText="1"/>
    </xf>
    <xf numFmtId="0" fontId="30" fillId="0" borderId="6" xfId="28" applyNumberFormat="1" applyFont="1" applyBorder="1" applyAlignment="1">
      <alignment horizontal="left" vertical="center" wrapText="1"/>
    </xf>
    <xf numFmtId="0" fontId="8" fillId="0" borderId="6" xfId="0" applyFont="1" applyBorder="1" applyAlignment="1">
      <alignment horizontal="left" vertical="center" wrapText="1"/>
    </xf>
    <xf numFmtId="0" fontId="8" fillId="0" borderId="6" xfId="0" applyFont="1" applyBorder="1" applyAlignment="1">
      <alignment horizontal="center" vertical="center" wrapText="1"/>
    </xf>
    <xf numFmtId="172" fontId="0" fillId="0" borderId="13" xfId="10" applyNumberFormat="1" applyFont="1" applyFill="1" applyBorder="1" applyAlignment="1">
      <alignment vertical="center"/>
    </xf>
    <xf numFmtId="172" fontId="18" fillId="0" borderId="4" xfId="10" applyNumberFormat="1" applyFont="1" applyFill="1" applyBorder="1" applyAlignment="1">
      <alignment vertical="center"/>
    </xf>
    <xf numFmtId="172" fontId="18" fillId="0" borderId="15" xfId="10" applyNumberFormat="1" applyFont="1" applyFill="1" applyBorder="1" applyAlignment="1">
      <alignment vertical="center"/>
    </xf>
    <xf numFmtId="172" fontId="18" fillId="0" borderId="13" xfId="10" applyNumberFormat="1" applyFont="1" applyFill="1" applyBorder="1" applyAlignment="1">
      <alignment vertical="center"/>
    </xf>
    <xf numFmtId="172" fontId="18" fillId="0" borderId="6" xfId="10" applyNumberFormat="1" applyFont="1" applyFill="1" applyBorder="1" applyAlignment="1">
      <alignment vertical="center"/>
    </xf>
    <xf numFmtId="9" fontId="18" fillId="0" borderId="12" xfId="28" applyFont="1" applyFill="1" applyBorder="1" applyAlignment="1">
      <alignment vertical="center"/>
    </xf>
    <xf numFmtId="172" fontId="18" fillId="0" borderId="12" xfId="10" applyNumberFormat="1" applyFont="1" applyFill="1" applyBorder="1" applyAlignment="1">
      <alignment vertical="center"/>
    </xf>
    <xf numFmtId="172" fontId="18" fillId="0" borderId="23" xfId="10" applyNumberFormat="1" applyFont="1" applyFill="1" applyBorder="1" applyAlignment="1">
      <alignment vertical="center"/>
    </xf>
    <xf numFmtId="172" fontId="18" fillId="0" borderId="5" xfId="10" applyNumberFormat="1" applyFont="1" applyFill="1" applyBorder="1" applyAlignment="1">
      <alignment vertical="center"/>
    </xf>
    <xf numFmtId="172" fontId="29" fillId="0" borderId="4" xfId="10" applyNumberFormat="1" applyFont="1" applyFill="1" applyBorder="1" applyAlignment="1">
      <alignment vertical="center"/>
    </xf>
    <xf numFmtId="172" fontId="29" fillId="0" borderId="6" xfId="10" applyNumberFormat="1" applyFont="1" applyFill="1" applyBorder="1" applyAlignment="1">
      <alignment vertical="center"/>
    </xf>
    <xf numFmtId="172" fontId="18" fillId="0" borderId="20" xfId="10" applyNumberFormat="1" applyFont="1" applyFill="1" applyBorder="1" applyAlignment="1">
      <alignment vertical="center"/>
    </xf>
    <xf numFmtId="172" fontId="18" fillId="0" borderId="21" xfId="10" applyNumberFormat="1" applyFont="1" applyFill="1" applyBorder="1" applyAlignment="1">
      <alignment vertical="center"/>
    </xf>
    <xf numFmtId="172" fontId="18" fillId="0" borderId="22" xfId="10" applyNumberFormat="1" applyFont="1" applyFill="1" applyBorder="1" applyAlignment="1">
      <alignment vertical="center"/>
    </xf>
    <xf numFmtId="172" fontId="29" fillId="0" borderId="21" xfId="10" applyNumberFormat="1" applyFont="1" applyFill="1" applyBorder="1" applyAlignment="1">
      <alignment vertical="center"/>
    </xf>
    <xf numFmtId="172" fontId="29" fillId="0" borderId="4" xfId="10" applyNumberFormat="1" applyFont="1" applyBorder="1" applyAlignment="1">
      <alignment vertical="center"/>
    </xf>
    <xf numFmtId="172" fontId="29" fillId="0" borderId="6" xfId="10" applyNumberFormat="1" applyFont="1" applyBorder="1" applyAlignment="1">
      <alignment vertical="center"/>
    </xf>
    <xf numFmtId="172" fontId="29" fillId="0" borderId="21" xfId="10" applyNumberFormat="1" applyFont="1" applyBorder="1" applyAlignment="1">
      <alignment vertical="center"/>
    </xf>
    <xf numFmtId="169" fontId="18" fillId="0" borderId="6" xfId="10" applyFont="1" applyFill="1" applyBorder="1" applyAlignment="1">
      <alignment vertical="center"/>
    </xf>
    <xf numFmtId="0" fontId="9" fillId="13" borderId="49" xfId="22" applyFont="1" applyFill="1" applyBorder="1" applyAlignment="1">
      <alignment vertical="center" wrapText="1"/>
    </xf>
    <xf numFmtId="0" fontId="9" fillId="13" borderId="51" xfId="22" applyFont="1" applyFill="1" applyBorder="1" applyAlignment="1">
      <alignment vertical="center" wrapText="1"/>
    </xf>
    <xf numFmtId="0" fontId="9" fillId="13" borderId="53" xfId="22" applyFont="1" applyFill="1" applyBorder="1" applyAlignment="1">
      <alignment vertical="center" wrapText="1"/>
    </xf>
    <xf numFmtId="169" fontId="18" fillId="0" borderId="20" xfId="10" applyFont="1" applyFill="1" applyBorder="1" applyAlignment="1">
      <alignment vertical="center"/>
    </xf>
    <xf numFmtId="169" fontId="18" fillId="0" borderId="21" xfId="10" applyFont="1" applyFill="1" applyBorder="1" applyAlignment="1">
      <alignment vertical="center"/>
    </xf>
    <xf numFmtId="169" fontId="18" fillId="0" borderId="21" xfId="10" applyFont="1" applyBorder="1" applyAlignment="1">
      <alignment vertical="center"/>
    </xf>
    <xf numFmtId="3" fontId="18" fillId="0" borderId="36" xfId="0" applyNumberFormat="1" applyFont="1" applyBorder="1" applyAlignment="1">
      <alignment horizontal="right" vertical="center"/>
    </xf>
    <xf numFmtId="169" fontId="18" fillId="0" borderId="13" xfId="10" applyFont="1" applyFill="1" applyBorder="1" applyAlignment="1">
      <alignment vertical="center"/>
    </xf>
    <xf numFmtId="169" fontId="18" fillId="0" borderId="23" xfId="10" applyFont="1" applyFill="1" applyBorder="1" applyAlignment="1">
      <alignment vertical="center"/>
    </xf>
    <xf numFmtId="169" fontId="18" fillId="0" borderId="5" xfId="10" applyFont="1" applyFill="1" applyBorder="1" applyAlignment="1">
      <alignment vertical="center"/>
    </xf>
    <xf numFmtId="0" fontId="30" fillId="0" borderId="6" xfId="0" applyFont="1" applyBorder="1" applyAlignment="1">
      <alignment horizontal="justify" vertical="center" wrapText="1"/>
    </xf>
    <xf numFmtId="0" fontId="30" fillId="0" borderId="6" xfId="0" applyFont="1" applyBorder="1" applyAlignment="1">
      <alignment vertical="center" wrapText="1"/>
    </xf>
    <xf numFmtId="9" fontId="30" fillId="0" borderId="6" xfId="28" applyFont="1" applyFill="1" applyBorder="1" applyAlignment="1">
      <alignment horizontal="center" vertical="center" wrapText="1"/>
    </xf>
    <xf numFmtId="9" fontId="30" fillId="0" borderId="6" xfId="28" applyFont="1" applyBorder="1" applyAlignment="1">
      <alignment vertical="center" wrapText="1"/>
    </xf>
    <xf numFmtId="0" fontId="30" fillId="0" borderId="6" xfId="28" applyNumberFormat="1" applyFont="1" applyBorder="1" applyAlignment="1">
      <alignment vertical="center" wrapText="1"/>
    </xf>
    <xf numFmtId="0" fontId="30" fillId="0" borderId="0" xfId="0" applyFont="1" applyAlignment="1">
      <alignment vertical="center" wrapText="1"/>
    </xf>
    <xf numFmtId="0" fontId="30" fillId="9" borderId="3" xfId="0" applyFont="1" applyFill="1" applyBorder="1" applyAlignment="1">
      <alignment vertical="center" wrapText="1"/>
    </xf>
    <xf numFmtId="0" fontId="30" fillId="0" borderId="6" xfId="11" applyNumberFormat="1" applyFont="1" applyFill="1" applyBorder="1" applyAlignment="1">
      <alignment horizontal="center" vertical="center" wrapText="1"/>
    </xf>
    <xf numFmtId="0" fontId="30" fillId="0" borderId="6" xfId="12" applyNumberFormat="1" applyFont="1" applyFill="1" applyBorder="1" applyAlignment="1">
      <alignment horizontal="center" vertical="center" wrapText="1"/>
    </xf>
    <xf numFmtId="0" fontId="41" fillId="0" borderId="6" xfId="0" applyFont="1" applyBorder="1" applyAlignment="1">
      <alignment horizontal="center" vertical="center" wrapText="1"/>
    </xf>
    <xf numFmtId="0" fontId="41" fillId="0" borderId="3" xfId="0" applyFont="1" applyBorder="1" applyAlignment="1">
      <alignment horizontal="center" vertical="center" wrapText="1"/>
    </xf>
    <xf numFmtId="41" fontId="40" fillId="0" borderId="6" xfId="12" applyFont="1" applyFill="1" applyBorder="1" applyAlignment="1">
      <alignment horizontal="center" vertical="center" wrapText="1"/>
    </xf>
    <xf numFmtId="0" fontId="42" fillId="0" borderId="6" xfId="0" applyFont="1" applyBorder="1" applyAlignment="1">
      <alignment horizontal="center" vertical="center" wrapText="1"/>
    </xf>
    <xf numFmtId="0" fontId="30" fillId="0" borderId="6" xfId="28" applyNumberFormat="1" applyFont="1" applyBorder="1" applyAlignment="1">
      <alignment horizontal="center" vertical="center" wrapText="1"/>
    </xf>
    <xf numFmtId="0" fontId="39" fillId="0" borderId="0" xfId="35" applyAlignment="1">
      <alignment vertical="center"/>
    </xf>
    <xf numFmtId="9" fontId="30" fillId="0" borderId="6" xfId="28" applyFont="1" applyBorder="1" applyAlignment="1">
      <alignment horizontal="center" vertical="center"/>
    </xf>
    <xf numFmtId="9" fontId="30" fillId="0" borderId="6" xfId="0" applyNumberFormat="1" applyFont="1" applyBorder="1" applyAlignment="1">
      <alignment vertical="center" wrapText="1"/>
    </xf>
    <xf numFmtId="9" fontId="8" fillId="0" borderId="6" xfId="29" applyFont="1" applyBorder="1" applyAlignment="1" applyProtection="1">
      <alignment horizontal="center" vertical="center" wrapText="1"/>
      <protection locked="0"/>
    </xf>
    <xf numFmtId="0" fontId="30" fillId="0" borderId="70" xfId="0" applyFont="1" applyBorder="1" applyAlignment="1">
      <alignment horizontal="center" vertical="center" wrapText="1"/>
    </xf>
    <xf numFmtId="0" fontId="30" fillId="0" borderId="12" xfId="0" applyFont="1" applyBorder="1" applyAlignment="1">
      <alignment horizontal="center" vertical="center"/>
    </xf>
    <xf numFmtId="0" fontId="30" fillId="0" borderId="8" xfId="0" applyFont="1" applyBorder="1" applyAlignment="1">
      <alignment horizontal="center" vertical="center" wrapText="1"/>
    </xf>
    <xf numFmtId="0" fontId="34" fillId="0" borderId="6" xfId="28" applyNumberFormat="1" applyFont="1" applyBorder="1" applyAlignment="1">
      <alignment vertical="center" wrapText="1"/>
    </xf>
    <xf numFmtId="0" fontId="39" fillId="0" borderId="6" xfId="35" applyNumberFormat="1" applyBorder="1" applyAlignment="1">
      <alignment vertical="center" wrapText="1"/>
    </xf>
    <xf numFmtId="9" fontId="8" fillId="10" borderId="5" xfId="30" applyFont="1" applyFill="1" applyBorder="1" applyAlignment="1" applyProtection="1">
      <alignment horizontal="center" vertical="center" wrapText="1"/>
    </xf>
    <xf numFmtId="9" fontId="8" fillId="10" borderId="6" xfId="30" applyFont="1" applyFill="1" applyBorder="1" applyAlignment="1" applyProtection="1">
      <alignment horizontal="center" vertical="center" wrapText="1"/>
    </xf>
    <xf numFmtId="9" fontId="31" fillId="10" borderId="6" xfId="30" applyFont="1" applyFill="1" applyBorder="1" applyAlignment="1" applyProtection="1">
      <alignment vertical="center" wrapText="1"/>
    </xf>
    <xf numFmtId="173" fontId="9" fillId="10" borderId="6" xfId="28" applyNumberFormat="1" applyFont="1" applyFill="1" applyBorder="1" applyAlignment="1" applyProtection="1">
      <alignment vertical="center" wrapText="1"/>
    </xf>
    <xf numFmtId="172" fontId="29" fillId="0" borderId="5" xfId="10" applyNumberFormat="1" applyFont="1" applyFill="1" applyBorder="1" applyAlignment="1">
      <alignment vertical="center"/>
    </xf>
    <xf numFmtId="172" fontId="29" fillId="0" borderId="5" xfId="10" applyNumberFormat="1" applyFont="1" applyBorder="1" applyAlignment="1">
      <alignment vertical="center"/>
    </xf>
    <xf numFmtId="9" fontId="9" fillId="10" borderId="6" xfId="28" applyFont="1" applyFill="1" applyBorder="1" applyAlignment="1" applyProtection="1">
      <alignment horizontal="center" vertical="center" wrapText="1"/>
    </xf>
    <xf numFmtId="0" fontId="39" fillId="0" borderId="6" xfId="34" applyNumberFormat="1" applyBorder="1" applyAlignment="1">
      <alignment horizontal="left" vertical="center" wrapText="1"/>
    </xf>
    <xf numFmtId="0" fontId="8" fillId="0" borderId="6" xfId="28" applyNumberFormat="1" applyFont="1" applyBorder="1" applyAlignment="1">
      <alignment horizontal="left" vertical="center" wrapText="1"/>
    </xf>
    <xf numFmtId="0" fontId="31" fillId="0" borderId="6" xfId="0" applyFont="1" applyBorder="1" applyAlignment="1">
      <alignment horizontal="left" vertical="center" wrapText="1"/>
    </xf>
    <xf numFmtId="0" fontId="39" fillId="0" borderId="6" xfId="34" applyNumberFormat="1" applyBorder="1" applyAlignment="1">
      <alignment vertical="center" wrapText="1"/>
    </xf>
    <xf numFmtId="0" fontId="34" fillId="0" borderId="6" xfId="28" applyNumberFormat="1" applyFont="1" applyBorder="1" applyAlignment="1">
      <alignment horizontal="left" vertical="center" wrapText="1"/>
    </xf>
    <xf numFmtId="1" fontId="8" fillId="0" borderId="3" xfId="22" applyNumberFormat="1" applyFont="1" applyBorder="1" applyAlignment="1">
      <alignment horizontal="center" vertical="center" wrapText="1"/>
    </xf>
    <xf numFmtId="1" fontId="40" fillId="0" borderId="6" xfId="28" applyNumberFormat="1" applyFont="1" applyFill="1" applyBorder="1" applyAlignment="1">
      <alignment horizontal="center" vertical="center" wrapText="1"/>
    </xf>
    <xf numFmtId="1" fontId="40" fillId="0" borderId="6" xfId="12" applyNumberFormat="1" applyFont="1" applyFill="1" applyBorder="1" applyAlignment="1">
      <alignment horizontal="center" vertical="center" wrapText="1"/>
    </xf>
    <xf numFmtId="9" fontId="40" fillId="0" borderId="6" xfId="28" applyFont="1" applyFill="1" applyBorder="1" applyAlignment="1">
      <alignment horizontal="center" vertical="center" wrapText="1"/>
    </xf>
    <xf numFmtId="0" fontId="34" fillId="0" borderId="39" xfId="0" applyFont="1" applyBorder="1" applyAlignment="1">
      <alignment horizontal="center" vertical="center"/>
    </xf>
    <xf numFmtId="0" fontId="34" fillId="0" borderId="39" xfId="0" applyFont="1" applyBorder="1" applyAlignment="1">
      <alignment horizontal="center" vertical="center" wrapText="1"/>
    </xf>
    <xf numFmtId="0" fontId="8" fillId="0" borderId="39" xfId="0" applyFont="1" applyBorder="1" applyAlignment="1">
      <alignment horizontal="center" vertical="center"/>
    </xf>
    <xf numFmtId="0" fontId="34" fillId="0" borderId="4" xfId="0" applyFont="1" applyBorder="1" applyAlignment="1">
      <alignment horizontal="center" vertical="center" wrapText="1"/>
    </xf>
    <xf numFmtId="0" fontId="34" fillId="0" borderId="11" xfId="0" applyFont="1" applyBorder="1" applyAlignment="1">
      <alignment horizontal="center" vertical="center"/>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34" fillId="0" borderId="11" xfId="0" applyFont="1" applyBorder="1" applyAlignment="1">
      <alignment horizontal="center" vertical="center" wrapText="1"/>
    </xf>
    <xf numFmtId="9" fontId="8" fillId="14" borderId="11" xfId="0" applyNumberFormat="1" applyFont="1" applyFill="1" applyBorder="1" applyAlignment="1">
      <alignment horizontal="center" vertical="center"/>
    </xf>
    <xf numFmtId="0" fontId="8" fillId="14" borderId="11" xfId="0" applyFont="1" applyFill="1" applyBorder="1" applyAlignment="1">
      <alignment horizontal="center" vertical="center"/>
    </xf>
    <xf numFmtId="0" fontId="9" fillId="10" borderId="6" xfId="0" applyFont="1" applyFill="1" applyBorder="1" applyAlignment="1">
      <alignment horizontal="center" vertical="center" wrapText="1"/>
    </xf>
    <xf numFmtId="0" fontId="8" fillId="14" borderId="6" xfId="0" applyFont="1" applyFill="1" applyBorder="1" applyAlignment="1">
      <alignment horizontal="center" vertical="center"/>
    </xf>
    <xf numFmtId="9" fontId="8" fillId="14" borderId="6" xfId="0" applyNumberFormat="1" applyFont="1" applyFill="1" applyBorder="1" applyAlignment="1">
      <alignment horizontal="center" vertical="center"/>
    </xf>
    <xf numFmtId="0" fontId="34" fillId="0" borderId="6" xfId="0" applyFont="1" applyBorder="1" applyAlignment="1">
      <alignment horizontal="center" vertical="center"/>
    </xf>
    <xf numFmtId="9" fontId="34" fillId="0" borderId="6" xfId="0" applyNumberFormat="1" applyFont="1" applyBorder="1" applyAlignment="1">
      <alignment horizontal="center" vertical="center"/>
    </xf>
    <xf numFmtId="0" fontId="46" fillId="0" borderId="39" xfId="0" applyFont="1" applyBorder="1" applyAlignment="1">
      <alignment horizontal="center" vertical="center"/>
    </xf>
    <xf numFmtId="0" fontId="46" fillId="0" borderId="39" xfId="0" applyFont="1" applyBorder="1" applyAlignment="1">
      <alignment horizontal="center" vertical="center" wrapText="1"/>
    </xf>
    <xf numFmtId="0" fontId="46" fillId="0" borderId="6" xfId="0" applyFont="1" applyBorder="1" applyAlignment="1">
      <alignment horizontal="center" vertical="center" wrapText="1"/>
    </xf>
    <xf numFmtId="0" fontId="47" fillId="14" borderId="39" xfId="0" applyFont="1" applyFill="1" applyBorder="1" applyAlignment="1">
      <alignment horizontal="center" vertical="center"/>
    </xf>
    <xf numFmtId="0" fontId="48" fillId="14" borderId="39" xfId="0" applyFont="1" applyFill="1" applyBorder="1" applyAlignment="1">
      <alignment horizontal="center" vertical="center" wrapText="1"/>
    </xf>
    <xf numFmtId="0" fontId="46" fillId="14" borderId="11" xfId="0" applyFont="1" applyFill="1" applyBorder="1" applyAlignment="1">
      <alignment horizontal="center" vertical="center" wrapText="1"/>
    </xf>
    <xf numFmtId="0" fontId="47" fillId="0" borderId="39" xfId="0" applyFont="1" applyBorder="1" applyAlignment="1">
      <alignment horizontal="center" vertical="center"/>
    </xf>
    <xf numFmtId="0" fontId="46" fillId="0" borderId="4" xfId="0" applyFont="1" applyBorder="1" applyAlignment="1">
      <alignment horizontal="center" vertical="center"/>
    </xf>
    <xf numFmtId="0" fontId="49" fillId="0" borderId="11" xfId="0" applyFont="1" applyBorder="1" applyAlignment="1">
      <alignment horizontal="center" vertical="center"/>
    </xf>
    <xf numFmtId="0" fontId="46" fillId="0" borderId="11" xfId="0" applyFont="1" applyBorder="1" applyAlignment="1">
      <alignment horizontal="center" vertical="center" wrapText="1"/>
    </xf>
    <xf numFmtId="0" fontId="46" fillId="0" borderId="11" xfId="0" applyFont="1" applyBorder="1" applyAlignment="1">
      <alignment horizontal="center" vertical="center"/>
    </xf>
    <xf numFmtId="0" fontId="47" fillId="0" borderId="11" xfId="0" applyFont="1" applyBorder="1" applyAlignment="1">
      <alignment horizontal="center" vertical="center" wrapText="1"/>
    </xf>
    <xf numFmtId="0" fontId="47" fillId="14" borderId="11" xfId="0" applyFont="1" applyFill="1" applyBorder="1" applyAlignment="1">
      <alignment horizontal="center" vertical="center"/>
    </xf>
    <xf numFmtId="0" fontId="48" fillId="14" borderId="11" xfId="0" applyFont="1" applyFill="1" applyBorder="1" applyAlignment="1">
      <alignment horizontal="center" vertical="center"/>
    </xf>
    <xf numFmtId="0" fontId="47" fillId="0" borderId="11" xfId="0" applyFont="1" applyBorder="1" applyAlignment="1">
      <alignment horizontal="center" vertical="center"/>
    </xf>
    <xf numFmtId="9" fontId="47" fillId="14" borderId="11" xfId="0" applyNumberFormat="1" applyFont="1" applyFill="1" applyBorder="1" applyAlignment="1">
      <alignment horizontal="center" vertical="center"/>
    </xf>
    <xf numFmtId="9" fontId="47" fillId="0" borderId="11" xfId="0" applyNumberFormat="1" applyFont="1" applyBorder="1" applyAlignment="1">
      <alignment horizontal="center" vertical="center"/>
    </xf>
    <xf numFmtId="0" fontId="46" fillId="14" borderId="11" xfId="0" applyFont="1" applyFill="1" applyBorder="1" applyAlignment="1">
      <alignment horizontal="center" vertical="center"/>
    </xf>
    <xf numFmtId="0" fontId="50" fillId="14" borderId="11" xfId="0" applyFont="1" applyFill="1" applyBorder="1" applyAlignment="1">
      <alignment horizontal="center" vertical="center"/>
    </xf>
    <xf numFmtId="0" fontId="47" fillId="14" borderId="11" xfId="0" applyFont="1" applyFill="1" applyBorder="1" applyAlignment="1">
      <alignment horizontal="center" vertical="center" wrapText="1"/>
    </xf>
    <xf numFmtId="9" fontId="34" fillId="0" borderId="39" xfId="0" applyNumberFormat="1" applyFont="1" applyBorder="1" applyAlignment="1">
      <alignment horizontal="center" vertical="center" wrapText="1"/>
    </xf>
    <xf numFmtId="9" fontId="8" fillId="0" borderId="39" xfId="0" applyNumberFormat="1" applyFont="1" applyBorder="1" applyAlignment="1">
      <alignment horizontal="center" vertical="center"/>
    </xf>
    <xf numFmtId="9" fontId="34" fillId="0" borderId="11" xfId="0" applyNumberFormat="1" applyFont="1" applyBorder="1" applyAlignment="1">
      <alignment horizontal="center" vertical="center" wrapText="1"/>
    </xf>
    <xf numFmtId="9" fontId="8" fillId="0" borderId="11" xfId="0" applyNumberFormat="1" applyFont="1" applyBorder="1" applyAlignment="1">
      <alignment horizontal="center" vertical="center"/>
    </xf>
    <xf numFmtId="0" fontId="46" fillId="0" borderId="4" xfId="0" applyFont="1" applyBorder="1" applyAlignment="1">
      <alignment horizontal="center" vertical="center" wrapText="1"/>
    </xf>
    <xf numFmtId="0" fontId="46" fillId="14" borderId="4" xfId="0" applyFont="1" applyFill="1" applyBorder="1" applyAlignment="1">
      <alignment horizontal="center" vertical="center"/>
    </xf>
    <xf numFmtId="0" fontId="47" fillId="0" borderId="4" xfId="0" applyFont="1" applyBorder="1" applyAlignment="1">
      <alignment horizontal="center" vertical="center" wrapText="1"/>
    </xf>
    <xf numFmtId="0" fontId="47" fillId="0" borderId="4" xfId="0" applyFont="1" applyBorder="1" applyAlignment="1">
      <alignment horizontal="center" vertical="center"/>
    </xf>
    <xf numFmtId="9" fontId="34" fillId="0" borderId="11" xfId="0" applyNumberFormat="1" applyFont="1" applyBorder="1" applyAlignment="1">
      <alignment horizontal="center" vertical="center"/>
    </xf>
    <xf numFmtId="9" fontId="29" fillId="0" borderId="27" xfId="28" applyFont="1" applyFill="1" applyBorder="1" applyAlignment="1">
      <alignment horizontal="center" vertical="center"/>
    </xf>
    <xf numFmtId="10" fontId="29" fillId="0" borderId="16" xfId="28" applyNumberFormat="1" applyFont="1" applyFill="1" applyBorder="1" applyAlignment="1">
      <alignment horizontal="center" vertical="center"/>
    </xf>
    <xf numFmtId="172" fontId="29" fillId="0" borderId="16" xfId="10" applyNumberFormat="1" applyFont="1" applyFill="1" applyBorder="1" applyAlignment="1">
      <alignment horizontal="center" vertical="center"/>
    </xf>
    <xf numFmtId="10" fontId="29" fillId="0" borderId="28" xfId="28" applyNumberFormat="1" applyFont="1" applyFill="1" applyBorder="1" applyAlignment="1">
      <alignment horizontal="center" vertical="center"/>
    </xf>
    <xf numFmtId="172" fontId="29" fillId="0" borderId="15" xfId="10" applyNumberFormat="1" applyFont="1" applyBorder="1" applyAlignment="1">
      <alignment horizontal="center" vertical="center"/>
    </xf>
    <xf numFmtId="9" fontId="29" fillId="0" borderId="12" xfId="28" applyFont="1" applyBorder="1" applyAlignment="1">
      <alignment horizontal="center" vertical="center"/>
    </xf>
    <xf numFmtId="172" fontId="29" fillId="0" borderId="12" xfId="10" applyNumberFormat="1" applyFont="1" applyBorder="1" applyAlignment="1">
      <alignment horizontal="center" vertical="center"/>
    </xf>
    <xf numFmtId="9" fontId="29" fillId="0" borderId="27" xfId="28" applyFont="1" applyBorder="1" applyAlignment="1">
      <alignment horizontal="center" vertical="center"/>
    </xf>
    <xf numFmtId="172" fontId="9" fillId="12" borderId="0" xfId="22" applyNumberFormat="1" applyFont="1" applyFill="1" applyAlignment="1">
      <alignment vertical="center" wrapText="1"/>
    </xf>
    <xf numFmtId="0" fontId="29" fillId="0" borderId="0" xfId="0" applyFont="1"/>
    <xf numFmtId="0" fontId="8" fillId="0" borderId="23" xfId="22" applyFont="1" applyBorder="1" applyAlignment="1">
      <alignment horizontal="center" vertical="center" wrapText="1"/>
    </xf>
    <xf numFmtId="14" fontId="0" fillId="0" borderId="13" xfId="0" applyNumberFormat="1" applyBorder="1" applyAlignment="1">
      <alignment horizontal="center" vertical="center"/>
    </xf>
    <xf numFmtId="0" fontId="0" fillId="0" borderId="6" xfId="0" applyBorder="1" applyAlignment="1">
      <alignment horizontal="center" vertical="center" wrapText="1"/>
    </xf>
    <xf numFmtId="0" fontId="9" fillId="13" borderId="3" xfId="22" applyFont="1" applyFill="1" applyBorder="1" applyAlignment="1">
      <alignment horizontal="center" vertical="center" wrapText="1"/>
    </xf>
    <xf numFmtId="0" fontId="9" fillId="0" borderId="21" xfId="22" applyFont="1" applyBorder="1" applyAlignment="1">
      <alignment horizontal="left" vertical="center" wrapText="1"/>
    </xf>
    <xf numFmtId="9" fontId="8" fillId="0" borderId="21" xfId="29" applyFont="1" applyFill="1" applyBorder="1" applyAlignment="1" applyProtection="1">
      <alignment horizontal="center" vertical="center" wrapText="1"/>
      <protection locked="0"/>
    </xf>
    <xf numFmtId="9" fontId="9" fillId="0" borderId="21" xfId="22" applyNumberFormat="1" applyFont="1" applyBorder="1" applyAlignment="1">
      <alignment horizontal="center" vertical="center" wrapText="1"/>
    </xf>
    <xf numFmtId="10" fontId="9" fillId="0" borderId="3" xfId="22" applyNumberFormat="1" applyFont="1" applyBorder="1" applyAlignment="1">
      <alignment horizontal="center" vertical="center" wrapText="1"/>
    </xf>
    <xf numFmtId="10" fontId="8" fillId="10" borderId="5" xfId="30" applyNumberFormat="1" applyFont="1" applyFill="1" applyBorder="1" applyAlignment="1" applyProtection="1">
      <alignment horizontal="center" vertical="center" wrapText="1"/>
    </xf>
    <xf numFmtId="10" fontId="31" fillId="10" borderId="5" xfId="30" applyNumberFormat="1" applyFont="1" applyFill="1" applyBorder="1" applyAlignment="1" applyProtection="1">
      <alignment vertical="center" wrapText="1"/>
    </xf>
    <xf numFmtId="10" fontId="9" fillId="10" borderId="5" xfId="28" applyNumberFormat="1" applyFont="1" applyFill="1" applyBorder="1" applyAlignment="1" applyProtection="1">
      <alignment vertical="center" wrapText="1"/>
    </xf>
    <xf numFmtId="10" fontId="9" fillId="10" borderId="5" xfId="28" applyNumberFormat="1" applyFont="1" applyFill="1" applyBorder="1" applyAlignment="1" applyProtection="1">
      <alignment horizontal="center" vertical="center" wrapText="1"/>
    </xf>
    <xf numFmtId="9" fontId="18" fillId="0" borderId="6" xfId="28" applyFont="1" applyFill="1" applyBorder="1" applyAlignment="1">
      <alignment vertical="center"/>
    </xf>
    <xf numFmtId="9" fontId="18" fillId="0" borderId="5" xfId="28" applyFont="1" applyFill="1" applyBorder="1" applyAlignment="1">
      <alignment vertical="center"/>
    </xf>
    <xf numFmtId="0" fontId="39" fillId="0" borderId="11" xfId="35" applyBorder="1" applyAlignment="1">
      <alignment horizontal="center" vertical="center" wrapText="1"/>
    </xf>
    <xf numFmtId="0" fontId="39" fillId="0" borderId="39" xfId="35" applyBorder="1" applyAlignment="1">
      <alignment horizontal="center" vertical="center" wrapText="1"/>
    </xf>
    <xf numFmtId="0" fontId="39" fillId="0" borderId="6" xfId="35" applyBorder="1" applyAlignment="1">
      <alignment horizontal="center" vertical="center" wrapText="1"/>
    </xf>
    <xf numFmtId="9" fontId="8" fillId="0" borderId="29" xfId="22" applyNumberFormat="1" applyFont="1" applyBorder="1" applyAlignment="1">
      <alignment horizontal="left" vertical="center" wrapText="1"/>
    </xf>
    <xf numFmtId="9" fontId="8" fillId="0" borderId="7" xfId="22" applyNumberFormat="1" applyFont="1" applyBorder="1" applyAlignment="1">
      <alignment horizontal="left" vertical="center" wrapText="1"/>
    </xf>
    <xf numFmtId="9" fontId="8" fillId="0" borderId="8" xfId="22" applyNumberFormat="1" applyFont="1" applyBorder="1" applyAlignment="1">
      <alignment horizontal="left" vertical="center" wrapText="1"/>
    </xf>
    <xf numFmtId="9" fontId="8" fillId="0" borderId="44" xfId="22" applyNumberFormat="1" applyFont="1" applyBorder="1" applyAlignment="1">
      <alignment horizontal="left" vertical="center" wrapText="1"/>
    </xf>
    <xf numFmtId="9" fontId="8" fillId="0" borderId="45" xfId="22" applyNumberFormat="1" applyFont="1" applyBorder="1" applyAlignment="1">
      <alignment horizontal="left" vertical="center" wrapText="1"/>
    </xf>
    <xf numFmtId="9" fontId="8" fillId="0" borderId="46" xfId="22" applyNumberFormat="1" applyFont="1" applyBorder="1" applyAlignment="1">
      <alignment horizontal="left" vertical="center" wrapText="1"/>
    </xf>
    <xf numFmtId="9" fontId="39" fillId="0" borderId="29" xfId="34" applyNumberFormat="1" applyBorder="1" applyAlignment="1">
      <alignment horizontal="center" vertical="center" wrapText="1"/>
    </xf>
    <xf numFmtId="9" fontId="31" fillId="0" borderId="7" xfId="22" applyNumberFormat="1" applyFont="1" applyBorder="1" applyAlignment="1">
      <alignment horizontal="center" vertical="center" wrapText="1"/>
    </xf>
    <xf numFmtId="9" fontId="31" fillId="0" borderId="59" xfId="22" applyNumberFormat="1" applyFont="1" applyBorder="1" applyAlignment="1">
      <alignment horizontal="center" vertical="center" wrapText="1"/>
    </xf>
    <xf numFmtId="9" fontId="31" fillId="0" borderId="44" xfId="22" applyNumberFormat="1" applyFont="1" applyBorder="1" applyAlignment="1">
      <alignment horizontal="center" vertical="center" wrapText="1"/>
    </xf>
    <xf numFmtId="9" fontId="31" fillId="0" borderId="45" xfId="22" applyNumberFormat="1" applyFont="1" applyBorder="1" applyAlignment="1">
      <alignment horizontal="center" vertical="center" wrapText="1"/>
    </xf>
    <xf numFmtId="9" fontId="31" fillId="0" borderId="48" xfId="22" applyNumberFormat="1" applyFont="1" applyBorder="1" applyAlignment="1">
      <alignment horizontal="center" vertical="center" wrapText="1"/>
    </xf>
    <xf numFmtId="0" fontId="9" fillId="13" borderId="12" xfId="22" applyFont="1" applyFill="1" applyBorder="1" applyAlignment="1">
      <alignment horizontal="center" vertical="center" wrapText="1"/>
    </xf>
    <xf numFmtId="0" fontId="9" fillId="13" borderId="38" xfId="22" applyFont="1" applyFill="1" applyBorder="1" applyAlignment="1">
      <alignment horizontal="center" vertical="center" wrapText="1"/>
    </xf>
    <xf numFmtId="0" fontId="9" fillId="13" borderId="52" xfId="22" applyFont="1" applyFill="1" applyBorder="1" applyAlignment="1">
      <alignment horizontal="center" vertical="center" wrapText="1"/>
    </xf>
    <xf numFmtId="9" fontId="8" fillId="0" borderId="15" xfId="22" applyNumberFormat="1" applyFont="1" applyBorder="1" applyAlignment="1">
      <alignment horizontal="left" vertical="center" wrapText="1"/>
    </xf>
    <xf numFmtId="9" fontId="8" fillId="0" borderId="10" xfId="22" applyNumberFormat="1" applyFont="1" applyBorder="1" applyAlignment="1">
      <alignment horizontal="left" vertical="center" wrapText="1"/>
    </xf>
    <xf numFmtId="9" fontId="8" fillId="0" borderId="11" xfId="22" applyNumberFormat="1" applyFont="1" applyBorder="1" applyAlignment="1">
      <alignment horizontal="left" vertical="center" wrapText="1"/>
    </xf>
    <xf numFmtId="9" fontId="31" fillId="0" borderId="15" xfId="22" applyNumberFormat="1" applyFont="1" applyBorder="1" applyAlignment="1">
      <alignment horizontal="center" vertical="center" wrapText="1"/>
    </xf>
    <xf numFmtId="9" fontId="31" fillId="0" borderId="10" xfId="22" applyNumberFormat="1" applyFont="1" applyBorder="1" applyAlignment="1">
      <alignment horizontal="center" vertical="center" wrapText="1"/>
    </xf>
    <xf numFmtId="9" fontId="31" fillId="0" borderId="60" xfId="22" applyNumberFormat="1" applyFont="1" applyBorder="1" applyAlignment="1">
      <alignment horizontal="center" vertical="center" wrapText="1"/>
    </xf>
    <xf numFmtId="2" fontId="8" fillId="0" borderId="58" xfId="22" applyNumberFormat="1" applyFont="1" applyBorder="1" applyAlignment="1">
      <alignment vertical="center" wrapText="1"/>
    </xf>
    <xf numFmtId="2" fontId="8" fillId="0" borderId="18" xfId="22" applyNumberFormat="1" applyFont="1" applyBorder="1" applyAlignment="1">
      <alignment vertical="center" wrapText="1"/>
    </xf>
    <xf numFmtId="9" fontId="8" fillId="0" borderId="3" xfId="28" applyFont="1" applyFill="1" applyBorder="1" applyAlignment="1" applyProtection="1">
      <alignment horizontal="center" vertical="center" wrapText="1"/>
    </xf>
    <xf numFmtId="9" fontId="8" fillId="0" borderId="19" xfId="28" applyFont="1" applyFill="1" applyBorder="1" applyAlignment="1" applyProtection="1">
      <alignment horizontal="center" vertical="center" wrapText="1"/>
    </xf>
    <xf numFmtId="2" fontId="8" fillId="0" borderId="14" xfId="22" applyNumberFormat="1" applyFont="1" applyBorder="1" applyAlignment="1">
      <alignment vertical="center" wrapText="1"/>
    </xf>
    <xf numFmtId="9" fontId="8" fillId="0" borderId="4" xfId="28" applyFont="1" applyFill="1" applyBorder="1" applyAlignment="1" applyProtection="1">
      <alignment horizontal="center" vertical="center" wrapText="1"/>
    </xf>
    <xf numFmtId="0" fontId="9" fillId="0" borderId="58" xfId="22" applyFont="1" applyBorder="1" applyAlignment="1">
      <alignment horizontal="center" vertical="center" wrapText="1"/>
    </xf>
    <xf numFmtId="0" fontId="9" fillId="0" borderId="18" xfId="22" applyFont="1" applyBorder="1" applyAlignment="1">
      <alignment horizontal="center" vertical="center" wrapText="1"/>
    </xf>
    <xf numFmtId="9" fontId="9" fillId="0" borderId="3" xfId="22" applyNumberFormat="1" applyFont="1" applyBorder="1" applyAlignment="1">
      <alignment horizontal="center" vertical="center" wrapText="1"/>
    </xf>
    <xf numFmtId="0" fontId="9" fillId="0" borderId="19" xfId="22" applyFont="1" applyBorder="1" applyAlignment="1">
      <alignment horizontal="center" vertical="center" wrapText="1"/>
    </xf>
    <xf numFmtId="0" fontId="9" fillId="13" borderId="20" xfId="22" applyFont="1" applyFill="1" applyBorder="1" applyAlignment="1">
      <alignment horizontal="center" vertical="center" wrapText="1"/>
    </xf>
    <xf numFmtId="0" fontId="9" fillId="13" borderId="13" xfId="22" applyFont="1" applyFill="1" applyBorder="1" applyAlignment="1">
      <alignment horizontal="center" vertical="center" wrapText="1"/>
    </xf>
    <xf numFmtId="0" fontId="9" fillId="13" borderId="21" xfId="22" applyFont="1" applyFill="1" applyBorder="1" applyAlignment="1">
      <alignment horizontal="center" vertical="center" wrapText="1"/>
    </xf>
    <xf numFmtId="0" fontId="9" fillId="13" borderId="6" xfId="22" applyFont="1" applyFill="1" applyBorder="1" applyAlignment="1">
      <alignment horizontal="center" vertical="center" wrapText="1"/>
    </xf>
    <xf numFmtId="0" fontId="9" fillId="0" borderId="35" xfId="22" applyFont="1" applyBorder="1" applyAlignment="1">
      <alignment horizontal="center" vertical="center" wrapText="1"/>
    </xf>
    <xf numFmtId="0" fontId="9" fillId="0" borderId="36" xfId="22" applyFont="1" applyBorder="1" applyAlignment="1">
      <alignment horizontal="center" vertical="center" wrapText="1"/>
    </xf>
    <xf numFmtId="0" fontId="9" fillId="0" borderId="37" xfId="22" applyFont="1" applyBorder="1" applyAlignment="1">
      <alignment horizontal="center" vertical="center" wrapText="1"/>
    </xf>
    <xf numFmtId="0" fontId="9" fillId="13" borderId="39" xfId="22" applyFont="1" applyFill="1" applyBorder="1" applyAlignment="1">
      <alignment horizontal="center" vertical="center" wrapText="1"/>
    </xf>
    <xf numFmtId="0" fontId="9" fillId="13" borderId="40" xfId="22" applyFont="1" applyFill="1" applyBorder="1" applyAlignment="1">
      <alignment horizontal="center" vertical="center" wrapText="1"/>
    </xf>
    <xf numFmtId="0" fontId="9" fillId="13" borderId="4" xfId="22" applyFont="1" applyFill="1" applyBorder="1" applyAlignment="1">
      <alignment horizontal="center" vertical="center" wrapText="1"/>
    </xf>
    <xf numFmtId="0" fontId="9" fillId="13" borderId="41" xfId="22" applyFont="1" applyFill="1" applyBorder="1" applyAlignment="1">
      <alignment horizontal="center" vertical="center" wrapText="1"/>
    </xf>
    <xf numFmtId="0" fontId="9" fillId="13" borderId="42" xfId="22" applyFont="1" applyFill="1" applyBorder="1" applyAlignment="1">
      <alignment horizontal="center" vertical="center" wrapText="1"/>
    </xf>
    <xf numFmtId="0" fontId="9" fillId="13" borderId="43" xfId="22" applyFont="1" applyFill="1" applyBorder="1" applyAlignment="1">
      <alignment horizontal="center" vertical="center" wrapText="1"/>
    </xf>
    <xf numFmtId="9" fontId="8" fillId="0" borderId="29" xfId="30" applyFont="1" applyFill="1" applyBorder="1" applyAlignment="1" applyProtection="1">
      <alignment horizontal="left" vertical="center" wrapText="1"/>
    </xf>
    <xf numFmtId="9" fontId="8" fillId="0" borderId="7" xfId="30" applyFont="1" applyFill="1" applyBorder="1" applyAlignment="1" applyProtection="1">
      <alignment horizontal="left" vertical="center" wrapText="1"/>
    </xf>
    <xf numFmtId="9" fontId="8" fillId="0" borderId="8" xfId="30" applyFont="1" applyFill="1" applyBorder="1" applyAlignment="1" applyProtection="1">
      <alignment horizontal="left" vertical="center" wrapText="1"/>
    </xf>
    <xf numFmtId="9" fontId="8" fillId="0" borderId="44" xfId="30" applyFont="1" applyFill="1" applyBorder="1" applyAlignment="1" applyProtection="1">
      <alignment horizontal="left" vertical="center" wrapText="1"/>
    </xf>
    <xf numFmtId="9" fontId="8" fillId="0" borderId="45" xfId="30" applyFont="1" applyFill="1" applyBorder="1" applyAlignment="1" applyProtection="1">
      <alignment horizontal="left" vertical="center" wrapText="1"/>
    </xf>
    <xf numFmtId="9" fontId="8" fillId="0" borderId="46" xfId="30" applyFont="1" applyFill="1" applyBorder="1" applyAlignment="1" applyProtection="1">
      <alignment horizontal="left" vertical="center" wrapText="1"/>
    </xf>
    <xf numFmtId="9" fontId="8" fillId="0" borderId="6" xfId="30" applyFont="1" applyFill="1" applyBorder="1" applyAlignment="1" applyProtection="1">
      <alignment horizontal="center" vertical="center" wrapText="1"/>
    </xf>
    <xf numFmtId="9" fontId="8" fillId="0" borderId="5" xfId="30" applyFont="1" applyFill="1" applyBorder="1" applyAlignment="1" applyProtection="1">
      <alignment horizontal="center" vertical="center" wrapText="1"/>
    </xf>
    <xf numFmtId="9" fontId="8" fillId="0" borderId="6" xfId="30" applyFont="1" applyFill="1" applyBorder="1" applyAlignment="1" applyProtection="1">
      <alignment horizontal="left" vertical="center" wrapText="1"/>
    </xf>
    <xf numFmtId="9" fontId="8" fillId="0" borderId="16" xfId="30" applyFont="1" applyFill="1" applyBorder="1" applyAlignment="1" applyProtection="1">
      <alignment horizontal="left" vertical="center" wrapText="1"/>
    </xf>
    <xf numFmtId="9" fontId="8" fillId="0" borderId="5" xfId="30" applyFont="1" applyFill="1" applyBorder="1" applyAlignment="1" applyProtection="1">
      <alignment horizontal="left" vertical="center" wrapText="1"/>
    </xf>
    <xf numFmtId="9" fontId="8" fillId="0" borderId="28" xfId="30" applyFont="1" applyFill="1" applyBorder="1" applyAlignment="1" applyProtection="1">
      <alignment horizontal="left" vertical="center" wrapText="1"/>
    </xf>
    <xf numFmtId="0" fontId="9" fillId="13" borderId="22" xfId="22" applyFont="1" applyFill="1" applyBorder="1" applyAlignment="1">
      <alignment horizontal="center" vertical="center" wrapText="1"/>
    </xf>
    <xf numFmtId="0" fontId="9" fillId="9" borderId="20" xfId="22" applyFont="1" applyFill="1" applyBorder="1" applyAlignment="1">
      <alignment horizontal="center" vertical="center" wrapText="1"/>
    </xf>
    <xf numFmtId="0" fontId="9" fillId="9" borderId="21" xfId="22" applyFont="1" applyFill="1" applyBorder="1" applyAlignment="1">
      <alignment horizontal="center" vertical="center" wrapText="1"/>
    </xf>
    <xf numFmtId="0" fontId="9" fillId="9" borderId="22" xfId="22" applyFont="1" applyFill="1" applyBorder="1" applyAlignment="1">
      <alignment horizontal="center" vertical="center" wrapText="1"/>
    </xf>
    <xf numFmtId="0" fontId="9" fillId="13" borderId="16" xfId="22" applyFont="1" applyFill="1" applyBorder="1" applyAlignment="1">
      <alignment horizontal="center" vertical="center" wrapText="1"/>
    </xf>
    <xf numFmtId="0" fontId="8" fillId="13" borderId="6" xfId="22" applyFont="1" applyFill="1" applyBorder="1" applyAlignment="1">
      <alignment horizontal="center" vertical="center" wrapText="1"/>
    </xf>
    <xf numFmtId="0" fontId="9" fillId="13" borderId="35" xfId="22" applyFont="1" applyFill="1" applyBorder="1" applyAlignment="1">
      <alignment horizontal="left" vertical="center" wrapText="1"/>
    </xf>
    <xf numFmtId="0" fontId="9" fillId="13" borderId="37" xfId="22" applyFont="1" applyFill="1" applyBorder="1" applyAlignment="1">
      <alignment horizontal="left" vertical="center" wrapText="1"/>
    </xf>
    <xf numFmtId="0" fontId="9" fillId="13" borderId="1" xfId="22" applyFont="1" applyFill="1" applyBorder="1" applyAlignment="1">
      <alignment horizontal="left" vertical="center" wrapText="1"/>
    </xf>
    <xf numFmtId="0" fontId="9" fillId="13" borderId="2" xfId="22" applyFont="1" applyFill="1" applyBorder="1" applyAlignment="1">
      <alignment horizontal="left" vertical="center" wrapText="1"/>
    </xf>
    <xf numFmtId="0" fontId="9" fillId="13" borderId="47" xfId="22" applyFont="1" applyFill="1" applyBorder="1" applyAlignment="1">
      <alignment horizontal="left" vertical="center" wrapText="1"/>
    </xf>
    <xf numFmtId="0" fontId="9" fillId="13" borderId="48" xfId="22" applyFont="1" applyFill="1" applyBorder="1" applyAlignment="1">
      <alignment horizontal="left" vertical="center" wrapText="1"/>
    </xf>
    <xf numFmtId="0" fontId="9" fillId="13" borderId="36" xfId="22" applyFont="1" applyFill="1" applyBorder="1" applyAlignment="1">
      <alignment horizontal="left" vertical="center" wrapText="1"/>
    </xf>
    <xf numFmtId="0" fontId="9" fillId="13" borderId="0" xfId="22" applyFont="1" applyFill="1" applyAlignment="1">
      <alignment horizontal="left" vertical="center" wrapText="1"/>
    </xf>
    <xf numFmtId="0" fontId="9" fillId="13" borderId="45" xfId="22" applyFont="1" applyFill="1" applyBorder="1" applyAlignment="1">
      <alignment horizontal="left" vertical="center" wrapText="1"/>
    </xf>
    <xf numFmtId="0" fontId="9" fillId="13" borderId="32" xfId="22" applyFont="1" applyFill="1" applyBorder="1" applyAlignment="1">
      <alignment horizontal="left" vertical="center" wrapText="1"/>
    </xf>
    <xf numFmtId="0" fontId="9" fillId="13" borderId="34" xfId="22" applyFont="1" applyFill="1" applyBorder="1" applyAlignment="1">
      <alignment horizontal="left" vertical="center" wrapText="1"/>
    </xf>
    <xf numFmtId="0" fontId="0" fillId="0" borderId="20" xfId="0" applyBorder="1" applyAlignment="1">
      <alignment horizontal="center" vertical="center"/>
    </xf>
    <xf numFmtId="0" fontId="0" fillId="0" borderId="22" xfId="0" applyBorder="1" applyAlignment="1">
      <alignment horizontal="center" vertical="center"/>
    </xf>
    <xf numFmtId="0" fontId="9" fillId="0" borderId="1" xfId="22" applyFont="1" applyBorder="1" applyAlignment="1">
      <alignment horizontal="center"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0" borderId="47" xfId="22" applyFont="1" applyBorder="1" applyAlignment="1">
      <alignment horizontal="center" vertical="center" wrapText="1"/>
    </xf>
    <xf numFmtId="0" fontId="9" fillId="0" borderId="45" xfId="22" applyFont="1" applyBorder="1" applyAlignment="1">
      <alignment horizontal="center" vertical="center" wrapText="1"/>
    </xf>
    <xf numFmtId="0" fontId="9" fillId="0" borderId="48" xfId="22" applyFont="1" applyBorder="1" applyAlignment="1">
      <alignment horizontal="center" vertical="center" wrapText="1"/>
    </xf>
    <xf numFmtId="0" fontId="12" fillId="0" borderId="32" xfId="22" applyFont="1" applyBorder="1" applyAlignment="1">
      <alignment horizontal="center" vertical="center" wrapText="1"/>
    </xf>
    <xf numFmtId="0" fontId="12" fillId="0" borderId="33" xfId="22" applyFont="1" applyBorder="1" applyAlignment="1">
      <alignment horizontal="center" vertical="center" wrapText="1"/>
    </xf>
    <xf numFmtId="0" fontId="12" fillId="0" borderId="34" xfId="22" applyFont="1" applyBorder="1" applyAlignment="1">
      <alignment horizontal="center" vertical="center" wrapText="1"/>
    </xf>
    <xf numFmtId="0" fontId="29" fillId="0" borderId="49"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13" xfId="0" applyFont="1" applyBorder="1" applyAlignment="1">
      <alignment horizontal="center" vertical="center"/>
    </xf>
    <xf numFmtId="0" fontId="29" fillId="0" borderId="16" xfId="0" applyFont="1" applyBorder="1" applyAlignment="1">
      <alignment horizontal="center" vertical="center"/>
    </xf>
    <xf numFmtId="0" fontId="29" fillId="0" borderId="53" xfId="0" applyFont="1" applyBorder="1" applyAlignment="1">
      <alignment horizontal="center" vertical="center" wrapText="1"/>
    </xf>
    <xf numFmtId="0" fontId="29" fillId="0" borderId="61" xfId="0" applyFont="1" applyBorder="1" applyAlignment="1">
      <alignment horizontal="center" vertical="center" wrapText="1"/>
    </xf>
    <xf numFmtId="0" fontId="0" fillId="0" borderId="23" xfId="0" applyBorder="1" applyAlignment="1">
      <alignment horizontal="center" vertical="center"/>
    </xf>
    <xf numFmtId="0" fontId="0" fillId="0" borderId="28" xfId="0" applyBorder="1" applyAlignment="1">
      <alignment horizontal="center" vertical="center"/>
    </xf>
    <xf numFmtId="14" fontId="35" fillId="0" borderId="35" xfId="0" applyNumberFormat="1" applyFont="1" applyBorder="1" applyAlignment="1">
      <alignment horizontal="center" vertical="center"/>
    </xf>
    <xf numFmtId="0" fontId="35" fillId="0" borderId="37" xfId="0" applyFont="1" applyBorder="1" applyAlignment="1">
      <alignment horizontal="center"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47" xfId="0" applyFont="1" applyBorder="1" applyAlignment="1">
      <alignment horizontal="center" vertical="center"/>
    </xf>
    <xf numFmtId="0" fontId="35" fillId="0" borderId="48" xfId="0" applyFont="1" applyBorder="1" applyAlignment="1">
      <alignment horizontal="center" vertical="center"/>
    </xf>
    <xf numFmtId="0" fontId="9" fillId="13" borderId="32" xfId="22" applyFont="1" applyFill="1" applyBorder="1" applyAlignment="1">
      <alignment horizontal="center" vertical="center" wrapText="1"/>
    </xf>
    <xf numFmtId="0" fontId="9" fillId="13" borderId="34" xfId="22" applyFont="1" applyFill="1" applyBorder="1" applyAlignment="1">
      <alignment horizontal="center" vertical="center" wrapText="1"/>
    </xf>
    <xf numFmtId="0" fontId="37" fillId="0" borderId="55" xfId="0" applyFont="1" applyBorder="1" applyAlignment="1">
      <alignment horizontal="center" vertical="center"/>
    </xf>
    <xf numFmtId="0" fontId="37" fillId="0" borderId="56" xfId="0" applyFont="1" applyBorder="1" applyAlignment="1">
      <alignment horizontal="center" vertical="center"/>
    </xf>
    <xf numFmtId="0" fontId="37" fillId="0" borderId="57" xfId="0" applyFont="1" applyBorder="1" applyAlignment="1">
      <alignment horizontal="center" vertical="center"/>
    </xf>
    <xf numFmtId="0" fontId="29" fillId="0" borderId="51" xfId="0" applyFont="1" applyBorder="1" applyAlignment="1">
      <alignment horizontal="center" vertical="center" wrapText="1"/>
    </xf>
    <xf numFmtId="0" fontId="29" fillId="0" borderId="38" xfId="0" applyFont="1" applyBorder="1" applyAlignment="1">
      <alignment horizontal="center" vertical="center" wrapText="1"/>
    </xf>
    <xf numFmtId="0" fontId="8" fillId="0" borderId="35"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47" xfId="22" applyFont="1" applyBorder="1" applyAlignment="1">
      <alignment horizontal="center" vertical="center" wrapText="1"/>
    </xf>
    <xf numFmtId="0" fontId="9" fillId="0" borderId="24" xfId="22" applyFont="1" applyBorder="1" applyAlignment="1">
      <alignment horizontal="center" vertical="center"/>
    </xf>
    <xf numFmtId="0" fontId="9" fillId="0" borderId="25" xfId="22" applyFont="1" applyBorder="1" applyAlignment="1">
      <alignment horizontal="center" vertical="center"/>
    </xf>
    <xf numFmtId="0" fontId="9" fillId="0" borderId="26" xfId="22" applyFont="1" applyBorder="1" applyAlignment="1">
      <alignment horizontal="center" vertical="center"/>
    </xf>
    <xf numFmtId="0" fontId="9" fillId="0" borderId="20" xfId="22" applyFont="1" applyBorder="1" applyAlignment="1">
      <alignment horizontal="center" vertical="center" wrapText="1"/>
    </xf>
    <xf numFmtId="0" fontId="9" fillId="0" borderId="21" xfId="22" applyFont="1" applyBorder="1" applyAlignment="1">
      <alignment horizontal="center" vertical="center" wrapText="1"/>
    </xf>
    <xf numFmtId="0" fontId="9" fillId="0" borderId="22" xfId="22" applyFont="1" applyBorder="1" applyAlignment="1">
      <alignment horizontal="center" vertical="center" wrapText="1"/>
    </xf>
    <xf numFmtId="0" fontId="9" fillId="0" borderId="23" xfId="22" applyFont="1" applyBorder="1" applyAlignment="1">
      <alignment horizontal="center" vertical="center" wrapText="1"/>
    </xf>
    <xf numFmtId="0" fontId="9" fillId="0" borderId="5" xfId="22" applyFont="1" applyBorder="1" applyAlignment="1">
      <alignment horizontal="center" vertical="center" wrapText="1"/>
    </xf>
    <xf numFmtId="0" fontId="9" fillId="0" borderId="28" xfId="22" applyFont="1" applyBorder="1" applyAlignment="1">
      <alignment horizontal="center"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36" fillId="0" borderId="32" xfId="0" applyFont="1" applyBorder="1" applyAlignment="1">
      <alignment horizontal="left" vertical="center" wrapText="1"/>
    </xf>
    <xf numFmtId="0" fontId="36" fillId="0" borderId="33" xfId="0" applyFont="1" applyBorder="1" applyAlignment="1">
      <alignment horizontal="left" vertical="center" wrapText="1"/>
    </xf>
    <xf numFmtId="0" fontId="36" fillId="0" borderId="34" xfId="0" applyFont="1" applyBorder="1" applyAlignment="1">
      <alignment horizontal="left" vertical="center" wrapText="1"/>
    </xf>
    <xf numFmtId="0" fontId="9" fillId="0" borderId="32" xfId="22" applyFont="1" applyBorder="1" applyAlignment="1">
      <alignment horizontal="center" vertical="center" wrapText="1"/>
    </xf>
    <xf numFmtId="0" fontId="9" fillId="0" borderId="33" xfId="22" applyFont="1" applyBorder="1" applyAlignment="1">
      <alignment horizontal="center" vertical="center" wrapText="1"/>
    </xf>
    <xf numFmtId="0" fontId="9" fillId="0" borderId="34" xfId="22" applyFont="1" applyBorder="1" applyAlignment="1">
      <alignment horizontal="center" vertical="center" wrapText="1"/>
    </xf>
    <xf numFmtId="0" fontId="31" fillId="0" borderId="5" xfId="22" applyFont="1" applyBorder="1" applyAlignment="1">
      <alignment horizontal="center" vertical="center" wrapText="1"/>
    </xf>
    <xf numFmtId="0" fontId="31" fillId="0" borderId="28" xfId="22" applyFont="1" applyBorder="1" applyAlignment="1">
      <alignment horizontal="center" vertical="center" wrapText="1"/>
    </xf>
    <xf numFmtId="0" fontId="9" fillId="13" borderId="47" xfId="22" applyFont="1" applyFill="1" applyBorder="1" applyAlignment="1">
      <alignment horizontal="center" vertical="center" wrapText="1"/>
    </xf>
    <xf numFmtId="0" fontId="9" fillId="13" borderId="45" xfId="22" applyFont="1" applyFill="1" applyBorder="1" applyAlignment="1">
      <alignment horizontal="center" vertical="center" wrapText="1"/>
    </xf>
    <xf numFmtId="0" fontId="9" fillId="13" borderId="48" xfId="22" applyFont="1" applyFill="1" applyBorder="1" applyAlignment="1">
      <alignment horizontal="center" vertical="center" wrapText="1"/>
    </xf>
    <xf numFmtId="0" fontId="9" fillId="13" borderId="33" xfId="22" applyFont="1" applyFill="1" applyBorder="1" applyAlignment="1">
      <alignment horizontal="center" vertical="center" wrapText="1"/>
    </xf>
    <xf numFmtId="0" fontId="9" fillId="0" borderId="24" xfId="22" applyFont="1" applyBorder="1" applyAlignment="1">
      <alignment horizontal="center" vertical="center" wrapText="1"/>
    </xf>
    <xf numFmtId="0" fontId="9" fillId="0" borderId="25" xfId="22" applyFont="1" applyBorder="1" applyAlignment="1">
      <alignment horizontal="center" vertical="center" wrapText="1"/>
    </xf>
    <xf numFmtId="0" fontId="9" fillId="0" borderId="26" xfId="22" applyFont="1" applyBorder="1" applyAlignment="1">
      <alignment horizontal="center" vertical="center" wrapText="1"/>
    </xf>
    <xf numFmtId="0" fontId="8" fillId="0" borderId="5" xfId="22" applyFont="1" applyBorder="1" applyAlignment="1">
      <alignment horizontal="center" vertical="center" wrapText="1"/>
    </xf>
    <xf numFmtId="3" fontId="8" fillId="0" borderId="5" xfId="22" applyNumberFormat="1" applyFont="1" applyBorder="1" applyAlignment="1">
      <alignment horizontal="center" vertical="center" wrapText="1"/>
    </xf>
    <xf numFmtId="0" fontId="9" fillId="9" borderId="45" xfId="22" applyFont="1" applyFill="1" applyBorder="1" applyAlignment="1">
      <alignment horizontal="left" vertical="center" wrapText="1"/>
    </xf>
    <xf numFmtId="2" fontId="8" fillId="0" borderId="13" xfId="22" applyNumberFormat="1" applyFont="1" applyBorder="1" applyAlignment="1">
      <alignment vertical="center" wrapText="1"/>
    </xf>
    <xf numFmtId="2" fontId="8" fillId="0" borderId="23" xfId="22" applyNumberFormat="1" applyFont="1" applyBorder="1" applyAlignment="1">
      <alignment vertical="center" wrapText="1"/>
    </xf>
    <xf numFmtId="173" fontId="8" fillId="0" borderId="3" xfId="28" applyNumberFormat="1" applyFont="1" applyFill="1" applyBorder="1" applyAlignment="1" applyProtection="1">
      <alignment horizontal="center" vertical="center" wrapText="1"/>
    </xf>
    <xf numFmtId="173" fontId="8" fillId="0" borderId="19" xfId="28" applyNumberFormat="1" applyFont="1" applyFill="1" applyBorder="1" applyAlignment="1" applyProtection="1">
      <alignment horizontal="center" vertical="center" wrapText="1"/>
    </xf>
    <xf numFmtId="9" fontId="34" fillId="0" borderId="29" xfId="22" applyNumberFormat="1" applyFont="1" applyBorder="1" applyAlignment="1">
      <alignment horizontal="left" vertical="center" wrapText="1"/>
    </xf>
    <xf numFmtId="9" fontId="34" fillId="0" borderId="7" xfId="22" applyNumberFormat="1" applyFont="1" applyBorder="1" applyAlignment="1">
      <alignment horizontal="left" vertical="center" wrapText="1"/>
    </xf>
    <xf numFmtId="9" fontId="34" fillId="0" borderId="44" xfId="22" applyNumberFormat="1" applyFont="1" applyBorder="1" applyAlignment="1">
      <alignment horizontal="left" vertical="center" wrapText="1"/>
    </xf>
    <xf numFmtId="9" fontId="34" fillId="0" borderId="45" xfId="22" applyNumberFormat="1" applyFont="1" applyBorder="1" applyAlignment="1">
      <alignment horizontal="left" vertical="center" wrapText="1"/>
    </xf>
    <xf numFmtId="9" fontId="39" fillId="0" borderId="70" xfId="35" applyNumberFormat="1" applyBorder="1" applyAlignment="1">
      <alignment horizontal="center" vertical="center" wrapText="1"/>
    </xf>
    <xf numFmtId="9" fontId="31" fillId="0" borderId="70" xfId="22" applyNumberFormat="1" applyFont="1" applyBorder="1" applyAlignment="1">
      <alignment horizontal="center" vertical="center" wrapText="1"/>
    </xf>
    <xf numFmtId="9" fontId="31" fillId="0" borderId="78" xfId="22" applyNumberFormat="1" applyFont="1" applyBorder="1" applyAlignment="1">
      <alignment horizontal="center" vertical="center" wrapText="1"/>
    </xf>
    <xf numFmtId="9" fontId="31" fillId="0" borderId="79" xfId="22" applyNumberFormat="1" applyFont="1" applyBorder="1" applyAlignment="1">
      <alignment horizontal="center" vertical="center" wrapText="1"/>
    </xf>
    <xf numFmtId="9" fontId="31" fillId="0" borderId="80" xfId="22" applyNumberFormat="1" applyFont="1" applyBorder="1" applyAlignment="1">
      <alignment horizontal="center" vertical="center" wrapText="1"/>
    </xf>
    <xf numFmtId="2" fontId="9" fillId="0" borderId="58" xfId="22" applyNumberFormat="1" applyFont="1" applyBorder="1" applyAlignment="1">
      <alignment vertical="center" wrapText="1"/>
    </xf>
    <xf numFmtId="2" fontId="9" fillId="0" borderId="14" xfId="22" applyNumberFormat="1" applyFont="1" applyBorder="1" applyAlignment="1">
      <alignment vertical="center" wrapText="1"/>
    </xf>
    <xf numFmtId="173" fontId="8" fillId="0" borderId="4" xfId="28" applyNumberFormat="1" applyFont="1" applyFill="1" applyBorder="1" applyAlignment="1" applyProtection="1">
      <alignment horizontal="center" vertical="center" wrapText="1"/>
    </xf>
    <xf numFmtId="9" fontId="34" fillId="0" borderId="8" xfId="22" applyNumberFormat="1" applyFont="1" applyBorder="1" applyAlignment="1">
      <alignment horizontal="left" vertical="center" wrapText="1"/>
    </xf>
    <xf numFmtId="9" fontId="34" fillId="0" borderId="15" xfId="22" applyNumberFormat="1" applyFont="1" applyBorder="1" applyAlignment="1">
      <alignment horizontal="left" vertical="center" wrapText="1"/>
    </xf>
    <xf numFmtId="9" fontId="34" fillId="0" borderId="10" xfId="22" applyNumberFormat="1" applyFont="1" applyBorder="1" applyAlignment="1">
      <alignment horizontal="left" vertical="center" wrapText="1"/>
    </xf>
    <xf numFmtId="9" fontId="34" fillId="0" borderId="11" xfId="22" applyNumberFormat="1" applyFont="1" applyBorder="1" applyAlignment="1">
      <alignment horizontal="left" vertical="center" wrapText="1"/>
    </xf>
    <xf numFmtId="9" fontId="39" fillId="0" borderId="7" xfId="34" applyNumberFormat="1" applyBorder="1" applyAlignment="1">
      <alignment horizontal="center" vertical="center" wrapText="1"/>
    </xf>
    <xf numFmtId="9" fontId="39" fillId="0" borderId="59" xfId="34" applyNumberFormat="1" applyBorder="1" applyAlignment="1">
      <alignment horizontal="center" vertical="center" wrapText="1"/>
    </xf>
    <xf numFmtId="9" fontId="39" fillId="0" borderId="15" xfId="34" applyNumberFormat="1" applyBorder="1" applyAlignment="1">
      <alignment horizontal="center" vertical="center" wrapText="1"/>
    </xf>
    <xf numFmtId="9" fontId="39" fillId="0" borderId="10" xfId="34" applyNumberFormat="1" applyBorder="1" applyAlignment="1">
      <alignment horizontal="center" vertical="center" wrapText="1"/>
    </xf>
    <xf numFmtId="9" fontId="39" fillId="0" borderId="60" xfId="34" applyNumberFormat="1" applyBorder="1" applyAlignment="1">
      <alignment horizontal="center" vertical="center" wrapText="1"/>
    </xf>
    <xf numFmtId="9" fontId="39" fillId="0" borderId="29" xfId="35" applyNumberFormat="1" applyBorder="1" applyAlignment="1">
      <alignment horizontal="center" vertical="center" wrapText="1"/>
    </xf>
    <xf numFmtId="9" fontId="39" fillId="0" borderId="7" xfId="35" applyNumberFormat="1" applyBorder="1" applyAlignment="1">
      <alignment horizontal="center" vertical="center" wrapText="1"/>
    </xf>
    <xf numFmtId="9" fontId="39" fillId="0" borderId="59" xfId="35" applyNumberFormat="1" applyBorder="1" applyAlignment="1">
      <alignment horizontal="center" vertical="center" wrapText="1"/>
    </xf>
    <xf numFmtId="9" fontId="39" fillId="0" borderId="15" xfId="35" applyNumberFormat="1" applyBorder="1" applyAlignment="1">
      <alignment horizontal="center" vertical="center" wrapText="1"/>
    </xf>
    <xf numFmtId="9" fontId="39" fillId="0" borderId="10" xfId="35" applyNumberFormat="1" applyBorder="1" applyAlignment="1">
      <alignment horizontal="center" vertical="center" wrapText="1"/>
    </xf>
    <xf numFmtId="9" fontId="39" fillId="0" borderId="60" xfId="35" applyNumberFormat="1" applyBorder="1" applyAlignment="1">
      <alignment horizontal="center" vertical="center" wrapText="1"/>
    </xf>
    <xf numFmtId="9" fontId="39" fillId="0" borderId="30" xfId="34" applyNumberFormat="1" applyBorder="1" applyAlignment="1">
      <alignment horizontal="center" vertical="center" wrapText="1"/>
    </xf>
    <xf numFmtId="9" fontId="39" fillId="0" borderId="0" xfId="34" applyNumberFormat="1" applyBorder="1" applyAlignment="1">
      <alignment horizontal="center" vertical="center" wrapText="1"/>
    </xf>
    <xf numFmtId="9" fontId="39" fillId="0" borderId="2" xfId="34" applyNumberFormat="1" applyBorder="1" applyAlignment="1">
      <alignment horizontal="center" vertical="center" wrapText="1"/>
    </xf>
    <xf numFmtId="0" fontId="34" fillId="0" borderId="6" xfId="0" applyFont="1" applyBorder="1" applyAlignment="1">
      <alignment vertical="top" wrapText="1"/>
    </xf>
    <xf numFmtId="0" fontId="34" fillId="0" borderId="16" xfId="0" applyFont="1" applyBorder="1" applyAlignment="1">
      <alignment vertical="top" wrapText="1"/>
    </xf>
    <xf numFmtId="0" fontId="34" fillId="0" borderId="5" xfId="0" applyFont="1" applyBorder="1" applyAlignment="1">
      <alignment vertical="top" wrapText="1"/>
    </xf>
    <xf numFmtId="0" fontId="34" fillId="0" borderId="28" xfId="0" applyFont="1" applyBorder="1" applyAlignment="1">
      <alignment vertical="top" wrapText="1"/>
    </xf>
    <xf numFmtId="0" fontId="8" fillId="0" borderId="2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29" xfId="0" applyFont="1" applyBorder="1" applyAlignment="1">
      <alignment vertical="center" wrapText="1"/>
    </xf>
    <xf numFmtId="0" fontId="8" fillId="0" borderId="7" xfId="0" applyFont="1" applyBorder="1" applyAlignment="1">
      <alignment vertical="center" wrapText="1"/>
    </xf>
    <xf numFmtId="0" fontId="8" fillId="0" borderId="71" xfId="0" applyFont="1" applyBorder="1" applyAlignment="1">
      <alignment vertical="center" wrapText="1"/>
    </xf>
    <xf numFmtId="0" fontId="8" fillId="0" borderId="44" xfId="0" applyFont="1" applyBorder="1" applyAlignment="1">
      <alignment vertical="center" wrapText="1"/>
    </xf>
    <xf numFmtId="0" fontId="8" fillId="0" borderId="45" xfId="0" applyFont="1" applyBorder="1" applyAlignment="1">
      <alignment vertical="center" wrapText="1"/>
    </xf>
    <xf numFmtId="0" fontId="8" fillId="0" borderId="75" xfId="0" applyFont="1" applyBorder="1" applyAlignment="1">
      <alignment vertical="center" wrapText="1"/>
    </xf>
    <xf numFmtId="2" fontId="8" fillId="0" borderId="23" xfId="22" applyNumberFormat="1" applyFont="1" applyBorder="1" applyAlignment="1">
      <alignment horizontal="left" vertical="center" wrapText="1"/>
    </xf>
    <xf numFmtId="2" fontId="8" fillId="0" borderId="18" xfId="22" applyNumberFormat="1" applyFont="1" applyBorder="1" applyAlignment="1">
      <alignment horizontal="left" vertical="center" wrapText="1"/>
    </xf>
    <xf numFmtId="9" fontId="8" fillId="0" borderId="29" xfId="22" applyNumberFormat="1" applyFont="1" applyBorder="1" applyAlignment="1">
      <alignment horizontal="center" vertical="center" wrapText="1"/>
    </xf>
    <xf numFmtId="9" fontId="8" fillId="0" borderId="7" xfId="22" applyNumberFormat="1" applyFont="1" applyBorder="1" applyAlignment="1">
      <alignment horizontal="center" vertical="center" wrapText="1"/>
    </xf>
    <xf numFmtId="9" fontId="8" fillId="0" borderId="59" xfId="22" applyNumberFormat="1" applyFont="1" applyBorder="1" applyAlignment="1">
      <alignment horizontal="center" vertical="center" wrapText="1"/>
    </xf>
    <xf numFmtId="9" fontId="8" fillId="0" borderId="44" xfId="22" applyNumberFormat="1" applyFont="1" applyBorder="1" applyAlignment="1">
      <alignment horizontal="center" vertical="center" wrapText="1"/>
    </xf>
    <xf numFmtId="9" fontId="8" fillId="0" borderId="45" xfId="22" applyNumberFormat="1" applyFont="1" applyBorder="1" applyAlignment="1">
      <alignment horizontal="center" vertical="center" wrapText="1"/>
    </xf>
    <xf numFmtId="9" fontId="8" fillId="0" borderId="48" xfId="22" applyNumberFormat="1" applyFont="1" applyBorder="1" applyAlignment="1">
      <alignment horizontal="center" vertical="center" wrapText="1"/>
    </xf>
    <xf numFmtId="2" fontId="8" fillId="0" borderId="14" xfId="22" applyNumberFormat="1" applyFont="1" applyBorder="1" applyAlignment="1">
      <alignment horizontal="left" vertical="center" wrapText="1"/>
    </xf>
    <xf numFmtId="2" fontId="8" fillId="0" borderId="13" xfId="22" applyNumberFormat="1" applyFont="1" applyBorder="1" applyAlignment="1">
      <alignment horizontal="left" vertical="center" wrapText="1"/>
    </xf>
    <xf numFmtId="9" fontId="44" fillId="0" borderId="29" xfId="35" applyNumberFormat="1" applyFont="1" applyBorder="1" applyAlignment="1">
      <alignment horizontal="center" vertical="center" wrapText="1"/>
    </xf>
    <xf numFmtId="9" fontId="44" fillId="0" borderId="7" xfId="35" applyNumberFormat="1" applyFont="1" applyBorder="1" applyAlignment="1">
      <alignment horizontal="center" vertical="center" wrapText="1"/>
    </xf>
    <xf numFmtId="9" fontId="44" fillId="0" borderId="59" xfId="35" applyNumberFormat="1" applyFont="1" applyBorder="1" applyAlignment="1">
      <alignment horizontal="center" vertical="center" wrapText="1"/>
    </xf>
    <xf numFmtId="9" fontId="44" fillId="0" borderId="15" xfId="35" applyNumberFormat="1" applyFont="1" applyBorder="1" applyAlignment="1">
      <alignment horizontal="center" vertical="center" wrapText="1"/>
    </xf>
    <xf numFmtId="9" fontId="44" fillId="0" borderId="10" xfId="35" applyNumberFormat="1" applyFont="1" applyBorder="1" applyAlignment="1">
      <alignment horizontal="center" vertical="center" wrapText="1"/>
    </xf>
    <xf numFmtId="9" fontId="44" fillId="0" borderId="60" xfId="35" applyNumberFormat="1" applyFont="1" applyBorder="1" applyAlignment="1">
      <alignment horizontal="center" vertical="center" wrapText="1"/>
    </xf>
    <xf numFmtId="2" fontId="8" fillId="0" borderId="58" xfId="22" applyNumberFormat="1" applyFont="1" applyBorder="1" applyAlignment="1">
      <alignment horizontal="left" vertical="center" wrapText="1"/>
    </xf>
    <xf numFmtId="9" fontId="44" fillId="0" borderId="29" xfId="34" applyNumberFormat="1" applyFont="1" applyFill="1" applyBorder="1" applyAlignment="1">
      <alignment horizontal="center" vertical="center" wrapText="1"/>
    </xf>
    <xf numFmtId="9" fontId="44" fillId="0" borderId="7" xfId="34" applyNumberFormat="1" applyFont="1" applyFill="1" applyBorder="1" applyAlignment="1">
      <alignment horizontal="center" vertical="center" wrapText="1"/>
    </xf>
    <xf numFmtId="9" fontId="44" fillId="0" borderId="59" xfId="34" applyNumberFormat="1" applyFont="1" applyFill="1" applyBorder="1" applyAlignment="1">
      <alignment horizontal="center" vertical="center" wrapText="1"/>
    </xf>
    <xf numFmtId="9" fontId="44" fillId="0" borderId="15" xfId="34" applyNumberFormat="1" applyFont="1" applyFill="1" applyBorder="1" applyAlignment="1">
      <alignment horizontal="center" vertical="center" wrapText="1"/>
    </xf>
    <xf numFmtId="9" fontId="44" fillId="0" borderId="10" xfId="34" applyNumberFormat="1" applyFont="1" applyFill="1" applyBorder="1" applyAlignment="1">
      <alignment horizontal="center" vertical="center" wrapText="1"/>
    </xf>
    <xf numFmtId="9" fontId="44" fillId="0" borderId="60" xfId="34" applyNumberFormat="1" applyFont="1" applyFill="1" applyBorder="1" applyAlignment="1">
      <alignment horizontal="center" vertical="center" wrapText="1"/>
    </xf>
    <xf numFmtId="9" fontId="8" fillId="0" borderId="6" xfId="30" applyFont="1" applyFill="1" applyBorder="1" applyAlignment="1" applyProtection="1">
      <alignment horizontal="justify" vertical="center" wrapText="1"/>
    </xf>
    <xf numFmtId="0" fontId="9" fillId="0" borderId="3" xfId="22" applyFont="1" applyBorder="1" applyAlignment="1">
      <alignment horizontal="center" vertical="center" wrapText="1"/>
    </xf>
    <xf numFmtId="0" fontId="9" fillId="0" borderId="4" xfId="22" applyFont="1" applyBorder="1" applyAlignment="1">
      <alignment horizontal="center" vertical="center" wrapText="1"/>
    </xf>
    <xf numFmtId="9" fontId="8" fillId="0" borderId="29" xfId="30" applyFont="1" applyFill="1" applyBorder="1" applyAlignment="1" applyProtection="1">
      <alignment horizontal="justify" vertical="center" wrapText="1"/>
    </xf>
    <xf numFmtId="9" fontId="8" fillId="0" borderId="7" xfId="30" applyFont="1" applyFill="1" applyBorder="1" applyAlignment="1" applyProtection="1">
      <alignment horizontal="justify" vertical="center" wrapText="1"/>
    </xf>
    <xf numFmtId="9" fontId="8" fillId="0" borderId="8" xfId="30" applyFont="1" applyFill="1" applyBorder="1" applyAlignment="1" applyProtection="1">
      <alignment horizontal="justify" vertical="center" wrapText="1"/>
    </xf>
    <xf numFmtId="9" fontId="8" fillId="0" borderId="15" xfId="30" applyFont="1" applyFill="1" applyBorder="1" applyAlignment="1" applyProtection="1">
      <alignment horizontal="justify" vertical="center" wrapText="1"/>
    </xf>
    <xf numFmtId="9" fontId="8" fillId="0" borderId="10" xfId="30" applyFont="1" applyFill="1" applyBorder="1" applyAlignment="1" applyProtection="1">
      <alignment horizontal="justify" vertical="center" wrapText="1"/>
    </xf>
    <xf numFmtId="9" fontId="8" fillId="0" borderId="11" xfId="30" applyFont="1" applyFill="1" applyBorder="1" applyAlignment="1" applyProtection="1">
      <alignment horizontal="justify" vertical="center" wrapText="1"/>
    </xf>
    <xf numFmtId="2" fontId="8" fillId="0" borderId="69" xfId="22" applyNumberFormat="1" applyFont="1" applyBorder="1" applyAlignment="1">
      <alignment horizontal="left" vertical="center" wrapText="1"/>
    </xf>
    <xf numFmtId="0" fontId="0" fillId="0" borderId="18" xfId="0" applyBorder="1" applyAlignment="1">
      <alignment horizontal="left" vertical="center" wrapText="1"/>
    </xf>
    <xf numFmtId="9" fontId="34" fillId="0" borderId="46" xfId="22" applyNumberFormat="1" applyFont="1" applyBorder="1" applyAlignment="1">
      <alignment horizontal="left" vertical="center" wrapText="1"/>
    </xf>
    <xf numFmtId="9" fontId="39" fillId="0" borderId="44" xfId="34" applyNumberFormat="1" applyBorder="1" applyAlignment="1">
      <alignment horizontal="center" vertical="center" wrapText="1"/>
    </xf>
    <xf numFmtId="9" fontId="39" fillId="0" borderId="45" xfId="34" applyNumberFormat="1" applyBorder="1" applyAlignment="1">
      <alignment horizontal="center" vertical="center" wrapText="1"/>
    </xf>
    <xf numFmtId="9" fontId="39" fillId="0" borderId="48" xfId="34" applyNumberFormat="1" applyBorder="1" applyAlignment="1">
      <alignment horizontal="center" vertical="center" wrapText="1"/>
    </xf>
    <xf numFmtId="2" fontId="8" fillId="0" borderId="20" xfId="22" applyNumberFormat="1" applyFont="1" applyBorder="1" applyAlignment="1">
      <alignment horizontal="left" vertical="center" wrapText="1"/>
    </xf>
    <xf numFmtId="9" fontId="8" fillId="0" borderId="40" xfId="28" applyFont="1" applyFill="1" applyBorder="1" applyAlignment="1" applyProtection="1">
      <alignment horizontal="center" vertical="center" wrapText="1"/>
    </xf>
    <xf numFmtId="9" fontId="34" fillId="0" borderId="76" xfId="22" applyNumberFormat="1" applyFont="1" applyBorder="1" applyAlignment="1">
      <alignment horizontal="left" vertical="center" wrapText="1"/>
    </xf>
    <xf numFmtId="9" fontId="34" fillId="0" borderId="36" xfId="22" applyNumberFormat="1" applyFont="1" applyBorder="1" applyAlignment="1">
      <alignment horizontal="left" vertical="center" wrapText="1"/>
    </xf>
    <xf numFmtId="9" fontId="34" fillId="0" borderId="77" xfId="22" applyNumberFormat="1" applyFont="1" applyBorder="1" applyAlignment="1">
      <alignment horizontal="left" vertical="center" wrapText="1"/>
    </xf>
    <xf numFmtId="9" fontId="39" fillId="0" borderId="76" xfId="34" applyNumberFormat="1" applyBorder="1" applyAlignment="1">
      <alignment horizontal="center" vertical="center" wrapText="1"/>
    </xf>
    <xf numFmtId="9" fontId="39" fillId="0" borderId="36" xfId="34" applyNumberFormat="1" applyBorder="1" applyAlignment="1">
      <alignment horizontal="center" vertical="center" wrapText="1"/>
    </xf>
    <xf numFmtId="9" fontId="39" fillId="0" borderId="37" xfId="34" applyNumberFormat="1" applyBorder="1" applyAlignment="1">
      <alignment horizontal="center" vertical="center" wrapText="1"/>
    </xf>
    <xf numFmtId="9" fontId="39" fillId="0" borderId="72" xfId="34" applyNumberFormat="1" applyBorder="1" applyAlignment="1">
      <alignment horizontal="center" vertical="center" wrapText="1"/>
    </xf>
    <xf numFmtId="9" fontId="39" fillId="0" borderId="73" xfId="34" applyNumberFormat="1" applyBorder="1" applyAlignment="1">
      <alignment horizontal="center" vertical="center" wrapText="1"/>
    </xf>
    <xf numFmtId="9" fontId="39" fillId="0" borderId="74" xfId="34" applyNumberFormat="1" applyBorder="1" applyAlignment="1">
      <alignment horizontal="center" vertical="center" wrapText="1"/>
    </xf>
    <xf numFmtId="0" fontId="0" fillId="0" borderId="14" xfId="0" applyBorder="1" applyAlignment="1">
      <alignment horizontal="left" vertical="center" wrapText="1"/>
    </xf>
    <xf numFmtId="9" fontId="8" fillId="0" borderId="16" xfId="30" applyFont="1" applyFill="1" applyBorder="1" applyAlignment="1" applyProtection="1">
      <alignment horizontal="center" vertical="center" wrapText="1"/>
    </xf>
    <xf numFmtId="9" fontId="8" fillId="0" borderId="28" xfId="30" applyFont="1" applyFill="1" applyBorder="1" applyAlignment="1" applyProtection="1">
      <alignment horizontal="center" vertical="center" wrapText="1"/>
    </xf>
    <xf numFmtId="0" fontId="9" fillId="13" borderId="58" xfId="22" applyFont="1" applyFill="1" applyBorder="1" applyAlignment="1">
      <alignment horizontal="center" vertical="center" wrapText="1"/>
    </xf>
    <xf numFmtId="0" fontId="9" fillId="13" borderId="3" xfId="22" applyFont="1" applyFill="1" applyBorder="1" applyAlignment="1">
      <alignment horizontal="center" vertical="center" wrapText="1"/>
    </xf>
    <xf numFmtId="0" fontId="9" fillId="13" borderId="17" xfId="22" applyFont="1" applyFill="1" applyBorder="1" applyAlignment="1">
      <alignment horizontal="center" vertical="center" wrapText="1"/>
    </xf>
    <xf numFmtId="0" fontId="9" fillId="13" borderId="29" xfId="22" applyFont="1" applyFill="1" applyBorder="1" applyAlignment="1">
      <alignment horizontal="center" vertical="center" wrapText="1"/>
    </xf>
    <xf numFmtId="0" fontId="9" fillId="13" borderId="7" xfId="22" applyFont="1" applyFill="1" applyBorder="1" applyAlignment="1">
      <alignment horizontal="center" vertical="center" wrapText="1"/>
    </xf>
    <xf numFmtId="0" fontId="9" fillId="13" borderId="8" xfId="22" applyFont="1" applyFill="1" applyBorder="1" applyAlignment="1">
      <alignment horizontal="center" vertical="center" wrapText="1"/>
    </xf>
    <xf numFmtId="0" fontId="9" fillId="13" borderId="59" xfId="22" applyFont="1" applyFill="1" applyBorder="1" applyAlignment="1">
      <alignment horizontal="center" vertical="center" wrapText="1"/>
    </xf>
    <xf numFmtId="9" fontId="9" fillId="0" borderId="3" xfId="28" applyFont="1" applyBorder="1" applyAlignment="1">
      <alignment horizontal="center" vertical="center" wrapText="1"/>
    </xf>
    <xf numFmtId="9" fontId="9" fillId="0" borderId="19" xfId="28" applyFont="1" applyBorder="1" applyAlignment="1">
      <alignment horizontal="center" vertical="center" wrapText="1"/>
    </xf>
    <xf numFmtId="9" fontId="8" fillId="0" borderId="29" xfId="30" applyFont="1" applyFill="1" applyBorder="1" applyAlignment="1" applyProtection="1">
      <alignment horizontal="center" vertical="center" wrapText="1"/>
    </xf>
    <xf numFmtId="9" fontId="8" fillId="0" borderId="7" xfId="30" applyFont="1" applyFill="1" applyBorder="1" applyAlignment="1" applyProtection="1">
      <alignment horizontal="center" vertical="center" wrapText="1"/>
    </xf>
    <xf numFmtId="9" fontId="8" fillId="0" borderId="8" xfId="30" applyFont="1" applyFill="1" applyBorder="1" applyAlignment="1" applyProtection="1">
      <alignment horizontal="center" vertical="center" wrapText="1"/>
    </xf>
    <xf numFmtId="9" fontId="8" fillId="0" borderId="44" xfId="30" applyFont="1" applyFill="1" applyBorder="1" applyAlignment="1" applyProtection="1">
      <alignment horizontal="center" vertical="center" wrapText="1"/>
    </xf>
    <xf numFmtId="9" fontId="8" fillId="0" borderId="45" xfId="30" applyFont="1" applyFill="1" applyBorder="1" applyAlignment="1" applyProtection="1">
      <alignment horizontal="center" vertical="center" wrapText="1"/>
    </xf>
    <xf numFmtId="9" fontId="8" fillId="0" borderId="46" xfId="30" applyFont="1" applyFill="1" applyBorder="1" applyAlignment="1" applyProtection="1">
      <alignment horizontal="center" vertical="center" wrapText="1"/>
    </xf>
    <xf numFmtId="0" fontId="32" fillId="10" borderId="3" xfId="0" applyFont="1" applyFill="1" applyBorder="1" applyAlignment="1">
      <alignment horizontal="center" vertical="center" wrapText="1"/>
    </xf>
    <xf numFmtId="0" fontId="32" fillId="10" borderId="17" xfId="0" applyFont="1" applyFill="1" applyBorder="1" applyAlignment="1">
      <alignment horizontal="center" vertical="center" wrapText="1"/>
    </xf>
    <xf numFmtId="0" fontId="32" fillId="10" borderId="4" xfId="0" applyFont="1" applyFill="1" applyBorder="1" applyAlignment="1">
      <alignment horizontal="center" vertical="center" wrapText="1"/>
    </xf>
    <xf numFmtId="0" fontId="32" fillId="10" borderId="12" xfId="0" applyFont="1" applyFill="1" applyBorder="1" applyAlignment="1">
      <alignment horizontal="center" vertical="center"/>
    </xf>
    <xf numFmtId="0" fontId="32" fillId="10" borderId="38" xfId="0" applyFont="1" applyFill="1" applyBorder="1" applyAlignment="1">
      <alignment horizontal="center" vertical="center"/>
    </xf>
    <xf numFmtId="0" fontId="32" fillId="10" borderId="39" xfId="0" applyFont="1" applyFill="1" applyBorder="1" applyAlignment="1">
      <alignment horizontal="center" vertical="center"/>
    </xf>
    <xf numFmtId="0" fontId="32" fillId="10" borderId="29" xfId="0" applyFont="1" applyFill="1" applyBorder="1" applyAlignment="1">
      <alignment horizontal="center" vertical="center"/>
    </xf>
    <xf numFmtId="0" fontId="32" fillId="10" borderId="7" xfId="0" applyFont="1" applyFill="1" applyBorder="1" applyAlignment="1">
      <alignment horizontal="center" vertical="center"/>
    </xf>
    <xf numFmtId="0" fontId="32" fillId="10" borderId="8" xfId="0" applyFont="1" applyFill="1" applyBorder="1" applyAlignment="1">
      <alignment horizontal="center" vertical="center"/>
    </xf>
    <xf numFmtId="0" fontId="32" fillId="10" borderId="30" xfId="0" applyFont="1" applyFill="1" applyBorder="1" applyAlignment="1">
      <alignment horizontal="center" vertical="center"/>
    </xf>
    <xf numFmtId="0" fontId="32" fillId="10" borderId="0" xfId="0" applyFont="1" applyFill="1" applyAlignment="1">
      <alignment horizontal="center" vertical="center"/>
    </xf>
    <xf numFmtId="0" fontId="32" fillId="10" borderId="9" xfId="0" applyFont="1" applyFill="1" applyBorder="1" applyAlignment="1">
      <alignment horizontal="center" vertical="center"/>
    </xf>
    <xf numFmtId="0" fontId="32" fillId="10" borderId="15" xfId="0" applyFont="1" applyFill="1" applyBorder="1" applyAlignment="1">
      <alignment horizontal="center" vertical="center"/>
    </xf>
    <xf numFmtId="0" fontId="32" fillId="10" borderId="10" xfId="0" applyFont="1" applyFill="1" applyBorder="1" applyAlignment="1">
      <alignment horizontal="center" vertical="center"/>
    </xf>
    <xf numFmtId="0" fontId="32" fillId="10" borderId="11" xfId="0" applyFont="1" applyFill="1" applyBorder="1" applyAlignment="1">
      <alignment horizontal="center" vertical="center"/>
    </xf>
    <xf numFmtId="0" fontId="9" fillId="0" borderId="43" xfId="0" applyFont="1" applyBorder="1" applyAlignment="1">
      <alignment horizontal="left" vertical="center" wrapText="1"/>
    </xf>
    <xf numFmtId="0" fontId="9" fillId="0" borderId="21" xfId="0" applyFont="1" applyBorder="1" applyAlignment="1">
      <alignment horizontal="left" vertical="center" wrapText="1"/>
    </xf>
    <xf numFmtId="0" fontId="9" fillId="0" borderId="39" xfId="0" applyFont="1" applyBorder="1" applyAlignment="1">
      <alignment horizontal="left" vertical="center" wrapText="1"/>
    </xf>
    <xf numFmtId="0" fontId="9" fillId="0" borderId="6" xfId="0" applyFont="1" applyBorder="1" applyAlignment="1">
      <alignment horizontal="left" vertical="center" wrapText="1"/>
    </xf>
    <xf numFmtId="0" fontId="32" fillId="0" borderId="6" xfId="0" applyFont="1" applyBorder="1" applyAlignment="1">
      <alignment horizontal="left" vertical="center" wrapText="1"/>
    </xf>
    <xf numFmtId="0" fontId="32" fillId="0" borderId="15"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32" fillId="0" borderId="29"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9" fillId="9" borderId="6" xfId="22" applyFont="1" applyFill="1" applyBorder="1" applyAlignment="1">
      <alignment horizontal="left" vertical="center" wrapText="1"/>
    </xf>
    <xf numFmtId="0" fontId="32" fillId="12" borderId="6" xfId="22" applyFont="1" applyFill="1" applyBorder="1" applyAlignment="1">
      <alignment horizontal="center" vertical="center" wrapText="1"/>
    </xf>
    <xf numFmtId="0" fontId="9" fillId="12" borderId="6" xfId="22" applyFont="1" applyFill="1" applyBorder="1" applyAlignment="1">
      <alignment horizontal="center" vertical="center" wrapText="1"/>
    </xf>
    <xf numFmtId="0" fontId="9" fillId="9" borderId="4" xfId="22" applyFont="1" applyFill="1" applyBorder="1" applyAlignment="1">
      <alignment horizontal="left" vertical="center" wrapText="1"/>
    </xf>
    <xf numFmtId="0" fontId="32" fillId="10" borderId="12" xfId="0" applyFont="1" applyFill="1" applyBorder="1" applyAlignment="1">
      <alignment horizontal="center" vertical="center" wrapText="1"/>
    </xf>
    <xf numFmtId="0" fontId="32" fillId="10" borderId="38" xfId="0" applyFont="1" applyFill="1" applyBorder="1" applyAlignment="1">
      <alignment horizontal="center" vertical="center" wrapText="1"/>
    </xf>
    <xf numFmtId="0" fontId="32" fillId="10" borderId="39" xfId="0" applyFont="1" applyFill="1" applyBorder="1" applyAlignment="1">
      <alignment horizontal="center" vertical="center" wrapText="1"/>
    </xf>
    <xf numFmtId="0" fontId="30" fillId="0" borderId="6" xfId="0" applyFont="1" applyBorder="1" applyAlignment="1">
      <alignment horizontal="center" vertical="center"/>
    </xf>
    <xf numFmtId="0" fontId="32" fillId="10" borderId="6" xfId="0" applyFont="1" applyFill="1" applyBorder="1" applyAlignment="1">
      <alignment horizontal="center" vertical="center" wrapText="1"/>
    </xf>
    <xf numFmtId="14" fontId="38" fillId="0" borderId="6" xfId="0" applyNumberFormat="1" applyFont="1" applyBorder="1" applyAlignment="1">
      <alignment horizontal="center" vertical="center"/>
    </xf>
    <xf numFmtId="0" fontId="38" fillId="0" borderId="6" xfId="0" applyFont="1" applyBorder="1" applyAlignment="1">
      <alignment horizontal="center" vertical="center"/>
    </xf>
    <xf numFmtId="0" fontId="32" fillId="0" borderId="6" xfId="0" applyFont="1" applyBorder="1" applyAlignment="1">
      <alignment horizontal="center" vertical="center" wrapText="1"/>
    </xf>
    <xf numFmtId="0" fontId="32" fillId="0" borderId="6" xfId="0" applyFont="1" applyBorder="1" applyAlignment="1">
      <alignment horizontal="center" vertical="center"/>
    </xf>
    <xf numFmtId="0" fontId="30" fillId="0" borderId="12" xfId="0" applyFont="1" applyBorder="1" applyAlignment="1">
      <alignment horizontal="left" vertical="center"/>
    </xf>
    <xf numFmtId="0" fontId="30" fillId="0" borderId="38" xfId="0" applyFont="1" applyBorder="1" applyAlignment="1">
      <alignment horizontal="left" vertical="center"/>
    </xf>
    <xf numFmtId="0" fontId="30" fillId="0" borderId="39" xfId="0" applyFont="1" applyBorder="1" applyAlignment="1">
      <alignment horizontal="left" vertical="center"/>
    </xf>
    <xf numFmtId="0" fontId="32" fillId="0" borderId="29" xfId="0" applyFont="1" applyBorder="1" applyAlignment="1">
      <alignment vertical="center" wrapText="1"/>
    </xf>
    <xf numFmtId="0" fontId="32" fillId="0" borderId="7" xfId="0" applyFont="1" applyBorder="1" applyAlignment="1">
      <alignment vertical="center" wrapText="1"/>
    </xf>
    <xf numFmtId="0" fontId="32" fillId="0" borderId="8" xfId="0" applyFont="1" applyBorder="1" applyAlignment="1">
      <alignment vertical="center" wrapText="1"/>
    </xf>
    <xf numFmtId="0" fontId="9" fillId="0" borderId="6" xfId="0" applyFont="1" applyBorder="1" applyAlignment="1">
      <alignment vertical="center" wrapText="1"/>
    </xf>
    <xf numFmtId="0" fontId="10" fillId="9" borderId="4" xfId="0" applyFont="1" applyFill="1" applyBorder="1" applyAlignment="1">
      <alignment horizontal="center" vertical="center"/>
    </xf>
    <xf numFmtId="0" fontId="10" fillId="9" borderId="6" xfId="0" applyFont="1" applyFill="1" applyBorder="1" applyAlignment="1">
      <alignment horizontal="center" vertical="center"/>
    </xf>
    <xf numFmtId="0" fontId="9" fillId="10" borderId="3"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9" fillId="10" borderId="39" xfId="0" applyFont="1" applyFill="1" applyBorder="1" applyAlignment="1">
      <alignment horizontal="center" vertical="center" wrapText="1"/>
    </xf>
    <xf numFmtId="0" fontId="9" fillId="10" borderId="6" xfId="0" applyFont="1" applyFill="1" applyBorder="1" applyAlignment="1">
      <alignment horizontal="center" vertical="center"/>
    </xf>
    <xf numFmtId="0" fontId="9" fillId="10" borderId="38" xfId="0" applyFont="1" applyFill="1" applyBorder="1" applyAlignment="1">
      <alignment horizontal="center" vertical="center" wrapText="1"/>
    </xf>
    <xf numFmtId="0" fontId="32" fillId="10" borderId="6" xfId="0" applyFont="1" applyFill="1" applyBorder="1" applyAlignment="1">
      <alignment horizontal="center" vertical="center"/>
    </xf>
    <xf numFmtId="0" fontId="9" fillId="12" borderId="4" xfId="22" applyFont="1" applyFill="1" applyBorder="1" applyAlignment="1">
      <alignment horizontal="center" vertical="center" wrapText="1"/>
    </xf>
    <xf numFmtId="0" fontId="32" fillId="10" borderId="9" xfId="0" applyFont="1" applyFill="1" applyBorder="1" applyAlignment="1">
      <alignment horizontal="center" vertical="center" wrapText="1"/>
    </xf>
    <xf numFmtId="0" fontId="32" fillId="10" borderId="11" xfId="0" applyFont="1" applyFill="1" applyBorder="1" applyAlignment="1">
      <alignment horizontal="center" vertical="center" wrapText="1"/>
    </xf>
    <xf numFmtId="0" fontId="9" fillId="0" borderId="6" xfId="22" applyFont="1" applyBorder="1" applyAlignment="1">
      <alignment horizontal="left" vertical="center" wrapText="1"/>
    </xf>
    <xf numFmtId="0" fontId="9" fillId="0" borderId="6" xfId="22" applyFont="1" applyBorder="1" applyAlignment="1">
      <alignment horizontal="center" vertical="center" wrapText="1"/>
    </xf>
    <xf numFmtId="0" fontId="0" fillId="0" borderId="27" xfId="0" applyBorder="1" applyAlignment="1">
      <alignment horizontal="center"/>
    </xf>
    <xf numFmtId="0" fontId="0" fillId="0" borderId="61" xfId="0" applyBorder="1" applyAlignment="1">
      <alignment horizontal="center"/>
    </xf>
    <xf numFmtId="0" fontId="0" fillId="0" borderId="54" xfId="0" applyBorder="1" applyAlignment="1">
      <alignment horizontal="center"/>
    </xf>
    <xf numFmtId="0" fontId="9" fillId="13" borderId="49" xfId="22" applyFont="1" applyFill="1" applyBorder="1" applyAlignment="1">
      <alignment horizontal="center" vertical="center" wrapText="1"/>
    </xf>
    <xf numFmtId="0" fontId="9" fillId="13" borderId="50" xfId="22" applyFont="1" applyFill="1" applyBorder="1" applyAlignment="1">
      <alignment horizontal="center" vertical="center" wrapText="1"/>
    </xf>
    <xf numFmtId="0" fontId="0" fillId="0" borderId="12" xfId="0" applyBorder="1" applyAlignment="1">
      <alignment horizontal="center"/>
    </xf>
    <xf numFmtId="0" fontId="0" fillId="0" borderId="38" xfId="0" applyBorder="1" applyAlignment="1">
      <alignment horizontal="center"/>
    </xf>
    <xf numFmtId="0" fontId="0" fillId="0" borderId="52" xfId="0" applyBorder="1" applyAlignment="1">
      <alignment horizontal="center"/>
    </xf>
    <xf numFmtId="0" fontId="8" fillId="0" borderId="20" xfId="22" applyFont="1" applyBorder="1" applyAlignment="1">
      <alignment horizontal="center" vertical="center" wrapText="1"/>
    </xf>
    <xf numFmtId="0" fontId="8" fillId="0" borderId="13" xfId="22" applyFont="1" applyBorder="1" applyAlignment="1">
      <alignment horizontal="center" vertical="center" wrapText="1"/>
    </xf>
    <xf numFmtId="0" fontId="8" fillId="0" borderId="23" xfId="22" applyFont="1" applyBorder="1" applyAlignment="1">
      <alignment horizontal="center" vertical="center" wrapText="1"/>
    </xf>
    <xf numFmtId="0" fontId="9" fillId="0" borderId="21" xfId="22" applyFont="1" applyBorder="1" applyAlignment="1">
      <alignment horizontal="center" vertical="center"/>
    </xf>
    <xf numFmtId="0" fontId="9" fillId="0" borderId="6" xfId="22" applyFont="1" applyBorder="1" applyAlignment="1">
      <alignment horizontal="center" vertical="center"/>
    </xf>
    <xf numFmtId="0" fontId="9" fillId="13" borderId="5" xfId="22" applyFont="1" applyFill="1" applyBorder="1" applyAlignment="1">
      <alignment horizontal="center" vertical="center" wrapText="1"/>
    </xf>
    <xf numFmtId="0" fontId="9" fillId="13" borderId="28" xfId="22" applyFont="1" applyFill="1" applyBorder="1" applyAlignment="1">
      <alignment horizontal="center" vertical="center" wrapText="1"/>
    </xf>
    <xf numFmtId="0" fontId="0" fillId="0" borderId="12" xfId="0" applyBorder="1" applyAlignment="1">
      <alignment horizontal="center" vertical="center" wrapText="1"/>
    </xf>
    <xf numFmtId="0" fontId="0" fillId="0" borderId="38" xfId="0" applyBorder="1" applyAlignment="1">
      <alignment horizontal="center" vertical="center" wrapText="1"/>
    </xf>
    <xf numFmtId="0" fontId="0" fillId="0" borderId="52" xfId="0" applyBorder="1" applyAlignment="1">
      <alignment horizontal="center" vertical="center" wrapText="1"/>
    </xf>
    <xf numFmtId="41" fontId="30" fillId="0" borderId="29" xfId="12" applyFont="1" applyFill="1" applyBorder="1" applyAlignment="1">
      <alignment horizontal="left" vertical="center"/>
    </xf>
    <xf numFmtId="41" fontId="30" fillId="0" borderId="30" xfId="12" applyFont="1" applyFill="1" applyBorder="1" applyAlignment="1">
      <alignment horizontal="left" vertical="center"/>
    </xf>
    <xf numFmtId="41" fontId="30" fillId="0" borderId="15" xfId="12" applyFont="1" applyFill="1" applyBorder="1" applyAlignment="1">
      <alignment horizontal="left" vertical="center"/>
    </xf>
    <xf numFmtId="0" fontId="30" fillId="0" borderId="81" xfId="0" applyFont="1" applyBorder="1" applyAlignment="1">
      <alignment horizontal="center" vertical="center" wrapText="1"/>
    </xf>
  </cellXfs>
  <cellStyles count="36">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Hipervínculo" xfId="34" builtinId="8"/>
    <cellStyle name="Hyperlink" xfId="35" xr:uid="{00000000-000B-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8" Type="http://schemas.openxmlformats.org/officeDocument/2006/relationships/image" Target="../media/image24.emf"/><Relationship Id="rId3" Type="http://schemas.openxmlformats.org/officeDocument/2006/relationships/customXml" Target="../ink/ink2.xml"/><Relationship Id="rId7" Type="http://schemas.openxmlformats.org/officeDocument/2006/relationships/customXml" Target="../ink/ink4.xml"/><Relationship Id="rId2" Type="http://schemas.openxmlformats.org/officeDocument/2006/relationships/image" Target="../media/image2.emf"/><Relationship Id="rId1" Type="http://schemas.openxmlformats.org/officeDocument/2006/relationships/customXml" Target="../ink/ink1.xml"/><Relationship Id="rId6" Type="http://schemas.openxmlformats.org/officeDocument/2006/relationships/image" Target="../media/image23.emf"/><Relationship Id="rId5" Type="http://schemas.openxmlformats.org/officeDocument/2006/relationships/customXml" Target="../ink/ink3.xml"/><Relationship Id="rId10" Type="http://schemas.openxmlformats.org/officeDocument/2006/relationships/image" Target="../media/image230.emf"/><Relationship Id="rId4" Type="http://schemas.openxmlformats.org/officeDocument/2006/relationships/image" Target="../media/image25.emf"/><Relationship Id="rId9" Type="http://schemas.openxmlformats.org/officeDocument/2006/relationships/customXml" Target="../ink/ink5.xml"/></Relationships>
</file>

<file path=xl/drawings/_rels/drawing6.xml.rels><?xml version="1.0" encoding="UTF-8" standalone="yes"?>
<Relationships xmlns="http://schemas.openxmlformats.org/package/2006/relationships"><Relationship Id="rId3" Type="http://schemas.openxmlformats.org/officeDocument/2006/relationships/customXml" Target="../ink/ink7.xml"/><Relationship Id="rId2" Type="http://schemas.openxmlformats.org/officeDocument/2006/relationships/image" Target="../media/image20.emf"/><Relationship Id="rId1" Type="http://schemas.openxmlformats.org/officeDocument/2006/relationships/customXml" Target="../ink/ink6.xml"/><Relationship Id="rId6" Type="http://schemas.openxmlformats.org/officeDocument/2006/relationships/image" Target="../media/image200.emf"/><Relationship Id="rId5" Type="http://schemas.openxmlformats.org/officeDocument/2006/relationships/customXml" Target="../ink/ink8.xml"/><Relationship Id="rId4" Type="http://schemas.openxmlformats.org/officeDocument/2006/relationships/image" Target="../media/image201.emf"/></Relationships>
</file>

<file path=xl/drawings/_rels/drawing7.xml.rels><?xml version="1.0" encoding="UTF-8" standalone="yes"?>
<Relationships xmlns="http://schemas.openxmlformats.org/package/2006/relationships"><Relationship Id="rId3" Type="http://schemas.openxmlformats.org/officeDocument/2006/relationships/customXml" Target="../ink/ink10.xml"/><Relationship Id="rId2" Type="http://schemas.openxmlformats.org/officeDocument/2006/relationships/image" Target="../media/image21.emf"/><Relationship Id="rId1" Type="http://schemas.openxmlformats.org/officeDocument/2006/relationships/customXml" Target="../ink/ink9.xml"/><Relationship Id="rId4" Type="http://schemas.openxmlformats.org/officeDocument/2006/relationships/image" Target="../media/image210.emf"/></Relationships>
</file>

<file path=xl/drawings/_rels/drawing8.xml.rels><?xml version="1.0" encoding="UTF-8" standalone="yes"?>
<Relationships xmlns="http://schemas.openxmlformats.org/package/2006/relationships"><Relationship Id="rId2" Type="http://schemas.openxmlformats.org/officeDocument/2006/relationships/image" Target="../media/image22.emf"/><Relationship Id="rId1" Type="http://schemas.openxmlformats.org/officeDocument/2006/relationships/customXml" Target="../ink/ink11.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178" name="Picture 47">
          <a:extLst>
            <a:ext uri="{FF2B5EF4-FFF2-40B4-BE49-F238E27FC236}">
              <a16:creationId xmlns:a16="http://schemas.microsoft.com/office/drawing/2014/main" id="{16BC92F2-7AC6-1845-6836-1F6C9AB34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7FAB9A81-CDC5-41D9-B272-91C78C3AB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CEC9B05F-F1E0-4D67-99AA-6DE02D907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D8F3615E-E606-408A-92AE-FFC2B34E7A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253035</xdr:colOff>
      <xdr:row>12</xdr:row>
      <xdr:rowOff>0</xdr:rowOff>
    </xdr:from>
    <xdr:to>
      <xdr:col>4</xdr:col>
      <xdr:colOff>253395</xdr:colOff>
      <xdr:row>12</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Entrada de lápiz 4">
              <a:extLst>
                <a:ext uri="{FF2B5EF4-FFF2-40B4-BE49-F238E27FC236}">
                  <a16:creationId xmlns:a16="http://schemas.microsoft.com/office/drawing/2014/main" id="{19335604-5525-4072-A0E3-6AD4CA7A6D1C}"/>
                </a:ext>
              </a:extLst>
            </xdr14:cNvPr>
            <xdr14:cNvContentPartPr/>
          </xdr14:nvContentPartPr>
          <xdr14:nvPr macro=""/>
          <xdr14:xfrm>
            <a:off x="5047920" y="10350545"/>
            <a:ext cx="360" cy="360"/>
          </xdr14:xfrm>
        </xdr:contentPart>
      </mc:Choice>
      <mc:Fallback xmlns="">
        <xdr:pic>
          <xdr:nvPicPr>
            <xdr:cNvPr id="2" name="Entrada de lápiz 4">
              <a:extLst>
                <a:ext uri="{FF2B5EF4-FFF2-40B4-BE49-F238E27FC236}">
                  <a16:creationId xmlns:a16="http://schemas.microsoft.com/office/drawing/2014/main" id="{19335604-5525-4072-A0E3-6AD4CA7A6D1C}"/>
                </a:ext>
              </a:extLst>
            </xdr:cNvPr>
            <xdr:cNvPicPr/>
          </xdr:nvPicPr>
          <xdr:blipFill>
            <a:blip xmlns:r="http://schemas.openxmlformats.org/officeDocument/2006/relationships" r:embed="rId2"/>
            <a:stretch>
              <a:fillRect/>
            </a:stretch>
          </xdr:blipFill>
          <xdr:spPr>
            <a:xfrm>
              <a:off x="5038920" y="10341545"/>
              <a:ext cx="18000" cy="18000"/>
            </a:xfrm>
            <a:prstGeom prst="rect">
              <a:avLst/>
            </a:prstGeom>
          </xdr:spPr>
        </xdr:pic>
      </mc:Fallback>
    </mc:AlternateContent>
    <xdr:clientData/>
  </xdr:twoCellAnchor>
  <xdr:twoCellAnchor editAs="oneCell">
    <xdr:from>
      <xdr:col>4</xdr:col>
      <xdr:colOff>253035</xdr:colOff>
      <xdr:row>15</xdr:row>
      <xdr:rowOff>0</xdr:rowOff>
    </xdr:from>
    <xdr:to>
      <xdr:col>4</xdr:col>
      <xdr:colOff>253395</xdr:colOff>
      <xdr:row>15</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Entrada de lápiz 4">
              <a:extLst>
                <a:ext uri="{FF2B5EF4-FFF2-40B4-BE49-F238E27FC236}">
                  <a16:creationId xmlns:a16="http://schemas.microsoft.com/office/drawing/2014/main" id="{E56A7F33-EA69-499D-B5AD-973BE3CD81FA}"/>
                </a:ext>
              </a:extLst>
            </xdr14:cNvPr>
            <xdr14:cNvContentPartPr/>
          </xdr14:nvContentPartPr>
          <xdr14:nvPr macro=""/>
          <xdr14:xfrm>
            <a:off x="5047920" y="10350545"/>
            <a:ext cx="360" cy="360"/>
          </xdr14:xfrm>
        </xdr:contentPart>
      </mc:Choice>
      <mc:Fallback xmlns="">
        <xdr:pic>
          <xdr:nvPicPr>
            <xdr:cNvPr id="2" name="Entrada de lápiz 4">
              <a:extLst>
                <a:ext uri="{FF2B5EF4-FFF2-40B4-BE49-F238E27FC236}">
                  <a16:creationId xmlns:a16="http://schemas.microsoft.com/office/drawing/2014/main" id="{19335604-5525-4072-A0E3-6AD4CA7A6D1C}"/>
                </a:ext>
              </a:extLst>
            </xdr:cNvPr>
            <xdr:cNvPicPr/>
          </xdr:nvPicPr>
          <xdr:blipFill>
            <a:blip xmlns:r="http://schemas.openxmlformats.org/officeDocument/2006/relationships" r:embed="rId4"/>
            <a:stretch>
              <a:fillRect/>
            </a:stretch>
          </xdr:blipFill>
          <xdr:spPr>
            <a:xfrm>
              <a:off x="5038920" y="10341545"/>
              <a:ext cx="18000" cy="18000"/>
            </a:xfrm>
            <a:prstGeom prst="rect">
              <a:avLst/>
            </a:prstGeom>
          </xdr:spPr>
        </xdr:pic>
      </mc:Fallback>
    </mc:AlternateContent>
    <xdr:clientData/>
  </xdr:twoCellAnchor>
  <xdr:twoCellAnchor editAs="oneCell">
    <xdr:from>
      <xdr:col>4</xdr:col>
      <xdr:colOff>253035</xdr:colOff>
      <xdr:row>12</xdr:row>
      <xdr:rowOff>0</xdr:rowOff>
    </xdr:from>
    <xdr:to>
      <xdr:col>4</xdr:col>
      <xdr:colOff>253395</xdr:colOff>
      <xdr:row>12</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Entrada de lápiz 4">
              <a:extLst>
                <a:ext uri="{FF2B5EF4-FFF2-40B4-BE49-F238E27FC236}">
                  <a16:creationId xmlns:a16="http://schemas.microsoft.com/office/drawing/2014/main" id="{3775687D-FFFA-476E-A7E5-84EB9C6958A5}"/>
                </a:ext>
              </a:extLst>
            </xdr14:cNvPr>
            <xdr14:cNvContentPartPr/>
          </xdr14:nvContentPartPr>
          <xdr14:nvPr macro=""/>
          <xdr14:xfrm>
            <a:off x="5047920" y="10350545"/>
            <a:ext cx="360" cy="360"/>
          </xdr14:xfrm>
        </xdr:contentPart>
      </mc:Choice>
      <mc:Fallback xmlns="">
        <xdr:pic>
          <xdr:nvPicPr>
            <xdr:cNvPr id="2" name="Entrada de lápiz 4">
              <a:extLst>
                <a:ext uri="{FF2B5EF4-FFF2-40B4-BE49-F238E27FC236}">
                  <a16:creationId xmlns:a16="http://schemas.microsoft.com/office/drawing/2014/main" id="{19335604-5525-4072-A0E3-6AD4CA7A6D1C}"/>
                </a:ext>
              </a:extLst>
            </xdr:cNvPr>
            <xdr:cNvPicPr/>
          </xdr:nvPicPr>
          <xdr:blipFill>
            <a:blip xmlns:r="http://schemas.openxmlformats.org/officeDocument/2006/relationships" r:embed="rId6"/>
            <a:stretch>
              <a:fillRect/>
            </a:stretch>
          </xdr:blipFill>
          <xdr:spPr>
            <a:xfrm>
              <a:off x="5038920" y="10341545"/>
              <a:ext cx="18000" cy="18000"/>
            </a:xfrm>
            <a:prstGeom prst="rect">
              <a:avLst/>
            </a:prstGeom>
          </xdr:spPr>
        </xdr:pic>
      </mc:Fallback>
    </mc:AlternateContent>
    <xdr:clientData/>
  </xdr:twoCellAnchor>
  <xdr:twoCellAnchor editAs="oneCell">
    <xdr:from>
      <xdr:col>4</xdr:col>
      <xdr:colOff>253035</xdr:colOff>
      <xdr:row>15</xdr:row>
      <xdr:rowOff>0</xdr:rowOff>
    </xdr:from>
    <xdr:to>
      <xdr:col>4</xdr:col>
      <xdr:colOff>253395</xdr:colOff>
      <xdr:row>15</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5" name="Entrada de lápiz 4">
              <a:extLst>
                <a:ext uri="{FF2B5EF4-FFF2-40B4-BE49-F238E27FC236}">
                  <a16:creationId xmlns:a16="http://schemas.microsoft.com/office/drawing/2014/main" id="{F0BB2D53-860C-4B13-A767-EEFCE76A0209}"/>
                </a:ext>
              </a:extLst>
            </xdr14:cNvPr>
            <xdr14:cNvContentPartPr/>
          </xdr14:nvContentPartPr>
          <xdr14:nvPr macro=""/>
          <xdr14:xfrm>
            <a:off x="5047920" y="10350545"/>
            <a:ext cx="360" cy="360"/>
          </xdr14:xfrm>
        </xdr:contentPart>
      </mc:Choice>
      <mc:Fallback xmlns="">
        <xdr:pic>
          <xdr:nvPicPr>
            <xdr:cNvPr id="2" name="Entrada de lápiz 4">
              <a:extLst>
                <a:ext uri="{FF2B5EF4-FFF2-40B4-BE49-F238E27FC236}">
                  <a16:creationId xmlns:a16="http://schemas.microsoft.com/office/drawing/2014/main" id="{19335604-5525-4072-A0E3-6AD4CA7A6D1C}"/>
                </a:ext>
              </a:extLst>
            </xdr:cNvPr>
            <xdr:cNvPicPr/>
          </xdr:nvPicPr>
          <xdr:blipFill>
            <a:blip xmlns:r="http://schemas.openxmlformats.org/officeDocument/2006/relationships" r:embed="rId8"/>
            <a:stretch>
              <a:fillRect/>
            </a:stretch>
          </xdr:blipFill>
          <xdr:spPr>
            <a:xfrm>
              <a:off x="5038920" y="10341545"/>
              <a:ext cx="18000" cy="18000"/>
            </a:xfrm>
            <a:prstGeom prst="rect">
              <a:avLst/>
            </a:prstGeom>
          </xdr:spPr>
        </xdr:pic>
      </mc:Fallback>
    </mc:AlternateContent>
    <xdr:clientData/>
  </xdr:twoCellAnchor>
  <xdr:twoCellAnchor editAs="oneCell">
    <xdr:from>
      <xdr:col>4</xdr:col>
      <xdr:colOff>253035</xdr:colOff>
      <xdr:row>12</xdr:row>
      <xdr:rowOff>0</xdr:rowOff>
    </xdr:from>
    <xdr:to>
      <xdr:col>4</xdr:col>
      <xdr:colOff>253395</xdr:colOff>
      <xdr:row>12</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6" name="Entrada de lápiz 4">
              <a:extLst>
                <a:ext uri="{FF2B5EF4-FFF2-40B4-BE49-F238E27FC236}">
                  <a16:creationId xmlns:a16="http://schemas.microsoft.com/office/drawing/2014/main" id="{CD038A98-6286-4894-8021-629FD71855D8}"/>
                </a:ext>
              </a:extLst>
            </xdr14:cNvPr>
            <xdr14:cNvContentPartPr/>
          </xdr14:nvContentPartPr>
          <xdr14:nvPr macro=""/>
          <xdr14:xfrm>
            <a:off x="5047920" y="10350545"/>
            <a:ext cx="360" cy="360"/>
          </xdr14:xfrm>
        </xdr:contentPart>
      </mc:Choice>
      <mc:Fallback xmlns="">
        <xdr:pic>
          <xdr:nvPicPr>
            <xdr:cNvPr id="2" name="Entrada de lápiz 4">
              <a:extLst>
                <a:ext uri="{FF2B5EF4-FFF2-40B4-BE49-F238E27FC236}">
                  <a16:creationId xmlns:a16="http://schemas.microsoft.com/office/drawing/2014/main" id="{19335604-5525-4072-A0E3-6AD4CA7A6D1C}"/>
                </a:ext>
              </a:extLst>
            </xdr:cNvPr>
            <xdr:cNvPicPr/>
          </xdr:nvPicPr>
          <xdr:blipFill>
            <a:blip xmlns:r="http://schemas.openxmlformats.org/officeDocument/2006/relationships" r:embed="rId10"/>
            <a:stretch>
              <a:fillRect/>
            </a:stretch>
          </xdr:blipFill>
          <xdr:spPr>
            <a:xfrm>
              <a:off x="5038920" y="10341545"/>
              <a:ext cx="18000" cy="18000"/>
            </a:xfrm>
            <a:prstGeom prst="rect">
              <a:avLst/>
            </a:prstGeom>
          </xdr:spPr>
        </xdr:pic>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253035</xdr:colOff>
      <xdr:row>16</xdr:row>
      <xdr:rowOff>0</xdr:rowOff>
    </xdr:from>
    <xdr:to>
      <xdr:col>4</xdr:col>
      <xdr:colOff>253395</xdr:colOff>
      <xdr:row>16</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Entrada de lápiz 4">
              <a:extLst>
                <a:ext uri="{FF2B5EF4-FFF2-40B4-BE49-F238E27FC236}">
                  <a16:creationId xmlns:a16="http://schemas.microsoft.com/office/drawing/2014/main" id="{7CC7D373-8D1F-4CD8-8678-3FCDC7CBFD14}"/>
                </a:ext>
              </a:extLst>
            </xdr14:cNvPr>
            <xdr14:cNvContentPartPr/>
          </xdr14:nvContentPartPr>
          <xdr14:nvPr macro=""/>
          <xdr14:xfrm>
            <a:off x="5047920" y="10350545"/>
            <a:ext cx="360" cy="360"/>
          </xdr14:xfrm>
        </xdr:contentPart>
      </mc:Choice>
      <mc:Fallback xmlns="">
        <xdr:pic>
          <xdr:nvPicPr>
            <xdr:cNvPr id="2" name="Entrada de lápiz 4">
              <a:extLst>
                <a:ext uri="{FF2B5EF4-FFF2-40B4-BE49-F238E27FC236}">
                  <a16:creationId xmlns:a16="http://schemas.microsoft.com/office/drawing/2014/main" id="{19335604-5525-4072-A0E3-6AD4CA7A6D1C}"/>
                </a:ext>
              </a:extLst>
            </xdr:cNvPr>
            <xdr:cNvPicPr/>
          </xdr:nvPicPr>
          <xdr:blipFill>
            <a:blip xmlns:r="http://schemas.openxmlformats.org/officeDocument/2006/relationships" r:embed="rId2"/>
            <a:stretch>
              <a:fillRect/>
            </a:stretch>
          </xdr:blipFill>
          <xdr:spPr>
            <a:xfrm>
              <a:off x="5038920" y="10341545"/>
              <a:ext cx="18000" cy="18000"/>
            </a:xfrm>
            <a:prstGeom prst="rect">
              <a:avLst/>
            </a:prstGeom>
          </xdr:spPr>
        </xdr:pic>
      </mc:Fallback>
    </mc:AlternateContent>
    <xdr:clientData/>
  </xdr:twoCellAnchor>
  <xdr:twoCellAnchor editAs="oneCell">
    <xdr:from>
      <xdr:col>4</xdr:col>
      <xdr:colOff>253035</xdr:colOff>
      <xdr:row>16</xdr:row>
      <xdr:rowOff>0</xdr:rowOff>
    </xdr:from>
    <xdr:to>
      <xdr:col>4</xdr:col>
      <xdr:colOff>253395</xdr:colOff>
      <xdr:row>16</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Entrada de lápiz 4">
              <a:extLst>
                <a:ext uri="{FF2B5EF4-FFF2-40B4-BE49-F238E27FC236}">
                  <a16:creationId xmlns:a16="http://schemas.microsoft.com/office/drawing/2014/main" id="{6859A64D-3A6C-4630-B1E4-4A252B4D962F}"/>
                </a:ext>
              </a:extLst>
            </xdr14:cNvPr>
            <xdr14:cNvContentPartPr/>
          </xdr14:nvContentPartPr>
          <xdr14:nvPr macro=""/>
          <xdr14:xfrm>
            <a:off x="5047920" y="10350545"/>
            <a:ext cx="360" cy="360"/>
          </xdr14:xfrm>
        </xdr:contentPart>
      </mc:Choice>
      <mc:Fallback xmlns="">
        <xdr:pic>
          <xdr:nvPicPr>
            <xdr:cNvPr id="2" name="Entrada de lápiz 4">
              <a:extLst>
                <a:ext uri="{FF2B5EF4-FFF2-40B4-BE49-F238E27FC236}">
                  <a16:creationId xmlns:a16="http://schemas.microsoft.com/office/drawing/2014/main" id="{19335604-5525-4072-A0E3-6AD4CA7A6D1C}"/>
                </a:ext>
              </a:extLst>
            </xdr:cNvPr>
            <xdr:cNvPicPr/>
          </xdr:nvPicPr>
          <xdr:blipFill>
            <a:blip xmlns:r="http://schemas.openxmlformats.org/officeDocument/2006/relationships" r:embed="rId4"/>
            <a:stretch>
              <a:fillRect/>
            </a:stretch>
          </xdr:blipFill>
          <xdr:spPr>
            <a:xfrm>
              <a:off x="5038920" y="10341545"/>
              <a:ext cx="18000" cy="18000"/>
            </a:xfrm>
            <a:prstGeom prst="rect">
              <a:avLst/>
            </a:prstGeom>
          </xdr:spPr>
        </xdr:pic>
      </mc:Fallback>
    </mc:AlternateContent>
    <xdr:clientData/>
  </xdr:twoCellAnchor>
  <xdr:twoCellAnchor editAs="oneCell">
    <xdr:from>
      <xdr:col>4</xdr:col>
      <xdr:colOff>253035</xdr:colOff>
      <xdr:row>16</xdr:row>
      <xdr:rowOff>0</xdr:rowOff>
    </xdr:from>
    <xdr:to>
      <xdr:col>4</xdr:col>
      <xdr:colOff>253395</xdr:colOff>
      <xdr:row>16</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Entrada de lápiz 4">
              <a:extLst>
                <a:ext uri="{FF2B5EF4-FFF2-40B4-BE49-F238E27FC236}">
                  <a16:creationId xmlns:a16="http://schemas.microsoft.com/office/drawing/2014/main" id="{E0B9FFE0-8556-49FA-BFFC-8502228F634D}"/>
                </a:ext>
              </a:extLst>
            </xdr14:cNvPr>
            <xdr14:cNvContentPartPr/>
          </xdr14:nvContentPartPr>
          <xdr14:nvPr macro=""/>
          <xdr14:xfrm>
            <a:off x="5047920" y="10350545"/>
            <a:ext cx="360" cy="360"/>
          </xdr14:xfrm>
        </xdr:contentPart>
      </mc:Choice>
      <mc:Fallback xmlns="">
        <xdr:pic>
          <xdr:nvPicPr>
            <xdr:cNvPr id="2" name="Entrada de lápiz 4">
              <a:extLst>
                <a:ext uri="{FF2B5EF4-FFF2-40B4-BE49-F238E27FC236}">
                  <a16:creationId xmlns:a16="http://schemas.microsoft.com/office/drawing/2014/main" id="{19335604-5525-4072-A0E3-6AD4CA7A6D1C}"/>
                </a:ext>
              </a:extLst>
            </xdr:cNvPr>
            <xdr:cNvPicPr/>
          </xdr:nvPicPr>
          <xdr:blipFill>
            <a:blip xmlns:r="http://schemas.openxmlformats.org/officeDocument/2006/relationships" r:embed="rId6"/>
            <a:stretch>
              <a:fillRect/>
            </a:stretch>
          </xdr:blipFill>
          <xdr:spPr>
            <a:xfrm>
              <a:off x="5038920" y="10341545"/>
              <a:ext cx="18000" cy="18000"/>
            </a:xfrm>
            <a:prstGeom prst="rect">
              <a:avLst/>
            </a:prstGeom>
          </xdr:spPr>
        </xdr:pic>
      </mc:Fallback>
    </mc:AlternateContent>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253035</xdr:colOff>
      <xdr:row>16</xdr:row>
      <xdr:rowOff>0</xdr:rowOff>
    </xdr:from>
    <xdr:to>
      <xdr:col>4</xdr:col>
      <xdr:colOff>253395</xdr:colOff>
      <xdr:row>16</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Entrada de lápiz 4">
              <a:extLst>
                <a:ext uri="{FF2B5EF4-FFF2-40B4-BE49-F238E27FC236}">
                  <a16:creationId xmlns:a16="http://schemas.microsoft.com/office/drawing/2014/main" id="{5CF8D565-BE6B-41E2-812D-CAC093B5519D}"/>
                </a:ext>
              </a:extLst>
            </xdr14:cNvPr>
            <xdr14:cNvContentPartPr/>
          </xdr14:nvContentPartPr>
          <xdr14:nvPr macro=""/>
          <xdr14:xfrm>
            <a:off x="5047920" y="10350545"/>
            <a:ext cx="360" cy="360"/>
          </xdr14:xfrm>
        </xdr:contentPart>
      </mc:Choice>
      <mc:Fallback xmlns="">
        <xdr:pic>
          <xdr:nvPicPr>
            <xdr:cNvPr id="2" name="Entrada de lápiz 4">
              <a:extLst>
                <a:ext uri="{FF2B5EF4-FFF2-40B4-BE49-F238E27FC236}">
                  <a16:creationId xmlns:a16="http://schemas.microsoft.com/office/drawing/2014/main" id="{19335604-5525-4072-A0E3-6AD4CA7A6D1C}"/>
                </a:ext>
              </a:extLst>
            </xdr:cNvPr>
            <xdr:cNvPicPr/>
          </xdr:nvPicPr>
          <xdr:blipFill>
            <a:blip xmlns:r="http://schemas.openxmlformats.org/officeDocument/2006/relationships" r:embed="rId2"/>
            <a:stretch>
              <a:fillRect/>
            </a:stretch>
          </xdr:blipFill>
          <xdr:spPr>
            <a:xfrm>
              <a:off x="5038920" y="10341545"/>
              <a:ext cx="18000" cy="18000"/>
            </a:xfrm>
            <a:prstGeom prst="rect">
              <a:avLst/>
            </a:prstGeom>
          </xdr:spPr>
        </xdr:pic>
      </mc:Fallback>
    </mc:AlternateContent>
    <xdr:clientData/>
  </xdr:twoCellAnchor>
  <xdr:twoCellAnchor editAs="oneCell">
    <xdr:from>
      <xdr:col>4</xdr:col>
      <xdr:colOff>253035</xdr:colOff>
      <xdr:row>16</xdr:row>
      <xdr:rowOff>0</xdr:rowOff>
    </xdr:from>
    <xdr:to>
      <xdr:col>4</xdr:col>
      <xdr:colOff>253395</xdr:colOff>
      <xdr:row>16</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Entrada de lápiz 4">
              <a:extLst>
                <a:ext uri="{FF2B5EF4-FFF2-40B4-BE49-F238E27FC236}">
                  <a16:creationId xmlns:a16="http://schemas.microsoft.com/office/drawing/2014/main" id="{732A08A7-B1E5-47D5-BDBE-1819A3ADCD84}"/>
                </a:ext>
              </a:extLst>
            </xdr14:cNvPr>
            <xdr14:cNvContentPartPr/>
          </xdr14:nvContentPartPr>
          <xdr14:nvPr macro=""/>
          <xdr14:xfrm>
            <a:off x="5047920" y="10350545"/>
            <a:ext cx="360" cy="360"/>
          </xdr14:xfrm>
        </xdr:contentPart>
      </mc:Choice>
      <mc:Fallback xmlns="">
        <xdr:pic>
          <xdr:nvPicPr>
            <xdr:cNvPr id="2" name="Entrada de lápiz 4">
              <a:extLst>
                <a:ext uri="{FF2B5EF4-FFF2-40B4-BE49-F238E27FC236}">
                  <a16:creationId xmlns:a16="http://schemas.microsoft.com/office/drawing/2014/main" id="{19335604-5525-4072-A0E3-6AD4CA7A6D1C}"/>
                </a:ext>
              </a:extLst>
            </xdr:cNvPr>
            <xdr:cNvPicPr/>
          </xdr:nvPicPr>
          <xdr:blipFill>
            <a:blip xmlns:r="http://schemas.openxmlformats.org/officeDocument/2006/relationships" r:embed="rId4"/>
            <a:stretch>
              <a:fillRect/>
            </a:stretch>
          </xdr:blipFill>
          <xdr:spPr>
            <a:xfrm>
              <a:off x="5038920" y="10341545"/>
              <a:ext cx="18000" cy="18000"/>
            </a:xfrm>
            <a:prstGeom prst="rect">
              <a:avLst/>
            </a:prstGeom>
          </xdr:spPr>
        </xdr:pic>
      </mc:Fallback>
    </mc:AlternateContent>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253035</xdr:colOff>
      <xdr:row>12</xdr:row>
      <xdr:rowOff>0</xdr:rowOff>
    </xdr:from>
    <xdr:to>
      <xdr:col>4</xdr:col>
      <xdr:colOff>253395</xdr:colOff>
      <xdr:row>12</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Entrada de lápiz 4">
              <a:extLst>
                <a:ext uri="{FF2B5EF4-FFF2-40B4-BE49-F238E27FC236}">
                  <a16:creationId xmlns:a16="http://schemas.microsoft.com/office/drawing/2014/main" id="{F12666B6-CAF3-45EC-8954-23A2B92205D3}"/>
                </a:ext>
              </a:extLst>
            </xdr14:cNvPr>
            <xdr14:cNvContentPartPr/>
          </xdr14:nvContentPartPr>
          <xdr14:nvPr macro=""/>
          <xdr14:xfrm>
            <a:off x="5047920" y="10350545"/>
            <a:ext cx="360" cy="360"/>
          </xdr14:xfrm>
        </xdr:contentPart>
      </mc:Choice>
      <mc:Fallback xmlns="">
        <xdr:pic>
          <xdr:nvPicPr>
            <xdr:cNvPr id="2" name="Entrada de lápiz 4">
              <a:extLst>
                <a:ext uri="{FF2B5EF4-FFF2-40B4-BE49-F238E27FC236}">
                  <a16:creationId xmlns:a16="http://schemas.microsoft.com/office/drawing/2014/main" id="{19335604-5525-4072-A0E3-6AD4CA7A6D1C}"/>
                </a:ext>
              </a:extLst>
            </xdr:cNvPr>
            <xdr:cNvPicPr/>
          </xdr:nvPicPr>
          <xdr:blipFill>
            <a:blip xmlns:r="http://schemas.openxmlformats.org/officeDocument/2006/relationships" r:embed="rId2"/>
            <a:stretch>
              <a:fillRect/>
            </a:stretch>
          </xdr:blipFill>
          <xdr:spPr>
            <a:xfrm>
              <a:off x="5038920" y="10341545"/>
              <a:ext cx="18000" cy="18000"/>
            </a:xfrm>
            <a:prstGeom prst="rect">
              <a:avLst/>
            </a:prstGeom>
          </xdr:spPr>
        </xdr:pic>
      </mc:Fallback>
    </mc:AlternateContent>
    <xdr:clientData/>
  </xdr:twoCellAnchor>
</xdr:wsDr>
</file>

<file path=xl/drawings/drawing9.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1171575</xdr:colOff>
      <xdr:row>3</xdr:row>
      <xdr:rowOff>9525</xdr:rowOff>
    </xdr:to>
    <xdr:pic>
      <xdr:nvPicPr>
        <xdr:cNvPr id="82975" name="Picture 47">
          <a:extLst>
            <a:ext uri="{FF2B5EF4-FFF2-40B4-BE49-F238E27FC236}">
              <a16:creationId xmlns:a16="http://schemas.microsoft.com/office/drawing/2014/main" id="{62735B58-1724-3686-B4E6-7472C0689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990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1-30T21:28:57.717"/>
    </inkml:context>
    <inkml:brush xml:id="br0">
      <inkml:brushProperty name="width" value="0.05" units="cm"/>
      <inkml:brushProperty name="height" value="0.05" units="cm"/>
    </inkml:brush>
  </inkml:definitions>
  <inkml:trace contextRef="#ctx0" brushRef="#br0">0 1 24575</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3-19T20:48:37.152"/>
    </inkml:context>
    <inkml:brush xml:id="br0">
      <inkml:brushProperty name="width" value="0.05" units="cm"/>
      <inkml:brushProperty name="height" value="0.05" units="cm"/>
    </inkml:brush>
  </inkml:definitions>
  <inkml:trace contextRef="#ctx0" brushRef="#br0">0 1 24575</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3-05T00:16:54.518"/>
    </inkml:context>
    <inkml:brush xml:id="br0">
      <inkml:brushProperty name="width" value="0.05" units="cm"/>
      <inkml:brushProperty name="height" value="0.05" units="cm"/>
    </inkml:brush>
  </inkml:definitions>
  <inkml:trace contextRef="#ctx0" brushRef="#br0">0 1 24575</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3-19T20:45:17.338"/>
    </inkml:context>
    <inkml:brush xml:id="br0">
      <inkml:brushProperty name="width" value="0.05" units="cm"/>
      <inkml:brushProperty name="height" value="0.05" units="cm"/>
    </inkml:brush>
  </inkml:definitions>
  <inkml:trace contextRef="#ctx0" brushRef="#br0">0 1 24575</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3-19T20:45:17.339"/>
    </inkml:context>
    <inkml:brush xml:id="br0">
      <inkml:brushProperty name="width" value="0.05" units="cm"/>
      <inkml:brushProperty name="height" value="0.05" units="cm"/>
    </inkml:brush>
  </inkml:definitions>
  <inkml:trace contextRef="#ctx0" brushRef="#br0">0 1 24575</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3-19T20:45:17.340"/>
    </inkml:context>
    <inkml:brush xml:id="br0">
      <inkml:brushProperty name="width" value="0.05" units="cm"/>
      <inkml:brushProperty name="height" value="0.05" units="cm"/>
    </inkml:brush>
  </inkml:definitions>
  <inkml:trace contextRef="#ctx0" brushRef="#br0">0 1 24575</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3-19T20:45:17.341"/>
    </inkml:context>
    <inkml:brush xml:id="br0">
      <inkml:brushProperty name="width" value="0.05" units="cm"/>
      <inkml:brushProperty name="height" value="0.05" units="cm"/>
    </inkml:brush>
  </inkml:definitions>
  <inkml:trace contextRef="#ctx0" brushRef="#br0">0 1 24575</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3-05T00:20:47.873"/>
    </inkml:context>
    <inkml:brush xml:id="br0">
      <inkml:brushProperty name="width" value="0.05" units="cm"/>
      <inkml:brushProperty name="height" value="0.05" units="cm"/>
    </inkml:brush>
  </inkml:definitions>
  <inkml:trace contextRef="#ctx0" brushRef="#br0">0 1 24575</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3-19T20:48:02.006"/>
    </inkml:context>
    <inkml:brush xml:id="br0">
      <inkml:brushProperty name="width" value="0.05" units="cm"/>
      <inkml:brushProperty name="height" value="0.05" units="cm"/>
    </inkml:brush>
  </inkml:definitions>
  <inkml:trace contextRef="#ctx0" brushRef="#br0">0 1 24575</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3-19T20:48:02.007"/>
    </inkml:context>
    <inkml:brush xml:id="br0">
      <inkml:brushProperty name="width" value="0.05" units="cm"/>
      <inkml:brushProperty name="height" value="0.05" units="cm"/>
    </inkml:brush>
  </inkml:definitions>
  <inkml:trace contextRef="#ctx0" brushRef="#br0">0 1 24575</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3-05T00:19:10.103"/>
    </inkml:context>
    <inkml:brush xml:id="br0">
      <inkml:brushProperty name="width" value="0.05" units="cm"/>
      <inkml:brushProperty name="height" value="0.05" units="cm"/>
    </inkml:brush>
  </inkml:definitions>
  <inkml:trace contextRef="#ctx0" brushRef="#br0">0 1 24575</inkml:trace>
</inkm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f:/g/personal/mesadeayuda_sdmujer_gov_co/ErtNTMQ1Ab9BhTKj1Q4VjXoBCGF9oQy7LcAT9X17HXU_FA?e=MSF4Oc" TargetMode="External"/><Relationship Id="rId7" Type="http://schemas.openxmlformats.org/officeDocument/2006/relationships/comments" Target="../comments1.xml"/><Relationship Id="rId2" Type="http://schemas.openxmlformats.org/officeDocument/2006/relationships/hyperlink" Target="../../../../:f:/g/personal/mesadeayuda_sdmujer_gov_co/ErtNTMQ1Ab9BhTKj1Q4VjXoBCGF9oQy7LcAT9X17HXU_FA?e=MSF4Oc" TargetMode="External"/><Relationship Id="rId1" Type="http://schemas.openxmlformats.org/officeDocument/2006/relationships/hyperlink" Target="../../../../:f:/g/personal/mesadeayuda_sdmujer_gov_co/ErtNTMQ1Ab9BhTKj1Q4VjXoBCGF9oQy7LcAT9X17HXU_FA?e=MSF4Oc"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9.bin"/><Relationship Id="rId1" Type="http://schemas.openxmlformats.org/officeDocument/2006/relationships/hyperlink" Target="../../../../:b:/r/personal/lcorrales_sdmujer_gov_co/Documents/Compartidas/Decisiones%20de%20Fondo.pdf?csf=1&amp;web=1&amp;e=A9vBI4" TargetMode="External"/><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hyperlink" Target="../../../../:f:/g/personal/zdoncel_sdmujer_gov_co/EtQyN-PTop9OrE2iG5Q1RXgB8g0xMGFpJuMuqWhV0bGWPA?e=rPB2UL" TargetMode="External"/><Relationship Id="rId1" Type="http://schemas.openxmlformats.org/officeDocument/2006/relationships/hyperlink" Target="../../../../:f:/g/personal/zdoncel_sdmujer_gov_co/EiLimbkLpMNIjlRJIz28CvwBqreLMx_l2T9cpa11dpOWrg?e=dQ6COq" TargetMode="External"/><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0.bin"/><Relationship Id="rId1" Type="http://schemas.openxmlformats.org/officeDocument/2006/relationships/hyperlink" Target="../../../../:f:/g/personal/zdoncel_sdmujer_gov_co/Er7lFJr8gVJPk5xktLHVCBoBtJPZkZMGOKzuWYY1tKgyYg?e=kmvouD" TargetMode="External"/><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hyperlink" Target="../../../../:f:/g/personal/zdoncel_sdmujer_gov_co/Eptay3ofERJGt7WT1SsHJkQBL17sZFiRhWKglgGheRrhXg?e=xf3Wdn" TargetMode="External"/><Relationship Id="rId2" Type="http://schemas.openxmlformats.org/officeDocument/2006/relationships/hyperlink" Target="../../../../:f:/g/personal/zdoncel_sdmujer_gov_co/EmEwC3Dc_w9CiJXCRAklRPABPlbf96m0JE1bPXBMAdl55g?e=KytYvt" TargetMode="External"/><Relationship Id="rId1" Type="http://schemas.openxmlformats.org/officeDocument/2006/relationships/hyperlink" Target="../../../../:f:/g/personal/zdoncel_sdmujer_gov_co/Ei_-akApnMpMlGLKdSdpGcMBOJ6iTYWoQgUVHTFmKaW6qQ?e=szK6O9" TargetMode="External"/><Relationship Id="rId6" Type="http://schemas.openxmlformats.org/officeDocument/2006/relationships/comments" Target="../comments11.xml"/><Relationship Id="rId5" Type="http://schemas.openxmlformats.org/officeDocument/2006/relationships/vmlDrawing" Target="../drawings/vmlDrawing11.vml"/><Relationship Id="rId4"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svidal_sdmujer_gov_co/_layouts/15/onedrive.aspx?login_hint=svidal%40sdmujer%2Egov%2Eco&amp;isAscending=false&amp;id=%2Fpersonal%2Fsvidal%5Fsdmujer%5Fgov%5Fco%2FDocuments%2FPLAN%20DE%20ACCION%20META%202%2FFEBRERO%2FCORPORATIVA&amp;sortField=Modified&amp;view=0" TargetMode="External"/><Relationship Id="rId7" Type="http://schemas.openxmlformats.org/officeDocument/2006/relationships/printerSettings" Target="../printerSettings/printerSettings2.bin"/><Relationship Id="rId2" Type="http://schemas.openxmlformats.org/officeDocument/2006/relationships/hyperlink" Target="../../../../:f:/g/personal/kmorantes_sdmujer_gov_co/Em_WlKEd1dVCq7drxcONtAIBHtz6HQGt8Fm-_UmXUtegrA?e=0SfgGg" TargetMode="External"/><Relationship Id="rId1" Type="http://schemas.openxmlformats.org/officeDocument/2006/relationships/hyperlink" Target="../../../svidal_sdmujer_gov_co/_layouts/15/onedrive.aspx?login_hint=svidal%40sdmujer%2Egov%2Eco&amp;id=%2Fpersonal%2Fsvidal%5Fsdmujer%5Fgov%5Fco%2FDocuments%2FPLAN%20DE%20ACCION%20META%202%2FFEBRERO&amp;view=0" TargetMode="External"/><Relationship Id="rId6" Type="http://schemas.openxmlformats.org/officeDocument/2006/relationships/hyperlink" Target="../../../svidal_sdmujer_gov_co/_layouts/15/onedrive.aspx?login_hint=svidal%40sdmujer%2Egov%2Eco&amp;id=%2Fpersonal%2Fsvidal%5Fsdmujer%5Fgov%5Fco%2FDocuments%2FPLAN%20DE%20ACCION%20META%202%2FFEBRERO%2FTALENTO%20HUMANO&amp;view=0" TargetMode="External"/><Relationship Id="rId5" Type="http://schemas.openxmlformats.org/officeDocument/2006/relationships/hyperlink" Target="../../../svidal_sdmujer_gov_co/_layouts/15/onedrive.aspx?login_hint=svidal%40sdmujer%2Egov%2Eco&amp;isAscending=false&amp;id=%2Fpersonal%2Fsvidal%5Fsdmujer%5Fgov%5Fco%2FDocuments%2FPLAN%20DE%20ACCION%20META%202%2FFEBRERO%2FFINANCIERA&amp;sortField=Modified&amp;view=0" TargetMode="External"/><Relationship Id="rId10" Type="http://schemas.openxmlformats.org/officeDocument/2006/relationships/comments" Target="../comments2.xml"/><Relationship Id="rId4" Type="http://schemas.openxmlformats.org/officeDocument/2006/relationships/hyperlink" Target="../../../svidal_sdmujer_gov_co/_layouts/15/onedrive.aspx?login_hint=svidal%40sdmujer%2Egov%2Eco&amp;isAscending=false&amp;id=%2Fpersonal%2Fsvidal%5Fsdmujer%5Fgov%5Fco%2FDocuments%2FPLAN%20DE%20ACCION%20META%202%2FFEBRERO%2FADMINISTRATIVA&amp;sortField=Modified&amp;view=0"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f:/g/personal/mesadeayuda_sdmujer_gov_co/EmpsxzKgMk1BgF0elsDHPR4Bb4CLngoIZzqHR-CpVs0UDA?e=EMvDHi" TargetMode="External"/><Relationship Id="rId1" Type="http://schemas.openxmlformats.org/officeDocument/2006/relationships/hyperlink" Target="https://www.sdmujer.gov.co/ley-de-transparencia-y-acceso-a-la-informacion-publica/control/reportes-de-control-interno"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f:/g/personal/zdoncel_sdmujer_gov_co/EhaF0QZDN2hJs1clZx7LVU8Bc0aLg8Y0RPsFEdyVvqgS3A?e=FcYGrp" TargetMode="External"/><Relationship Id="rId3" Type="http://schemas.openxmlformats.org/officeDocument/2006/relationships/hyperlink" Target="../../../../:f:/g/personal/zdoncel_sdmujer_gov_co/Eh5fLE8c3utOpCkdqy-LZVIBCFP_iwBX0G0y-0VV_CBDqQ?e=dLKAcl" TargetMode="External"/><Relationship Id="rId7" Type="http://schemas.openxmlformats.org/officeDocument/2006/relationships/hyperlink" Target="../../../../:f:/g/personal/zdoncel_sdmujer_gov_co/EkE24xmORo1Ju0K36877RmMBU1JkeDWgjGoQtEEiu76HoQ?e=UWi7B9" TargetMode="External"/><Relationship Id="rId12" Type="http://schemas.openxmlformats.org/officeDocument/2006/relationships/comments" Target="../comments4.xml"/><Relationship Id="rId2" Type="http://schemas.openxmlformats.org/officeDocument/2006/relationships/hyperlink" Target="../../../../:f:/g/personal/zdoncel_sdmujer_gov_co/ElhnPGmNDMBJkCqNyMhvJ44BPJf2yQE51M53zi4n5cDPLQ?e=96GdqV" TargetMode="External"/><Relationship Id="rId1" Type="http://schemas.openxmlformats.org/officeDocument/2006/relationships/hyperlink" Target="../../../../:f:/g/personal/zdoncel_sdmujer_gov_co/EhRJ2MdOppdCpmywSjGbWFcBDzEH4A4qLt3bJKveLTfzVw?e=KalZHA" TargetMode="External"/><Relationship Id="rId6" Type="http://schemas.openxmlformats.org/officeDocument/2006/relationships/hyperlink" Target="../../../../:f:/g/personal/zdoncel_sdmujer_gov_co/Eso-BZmvO9NCnsbbXRsYYz4BSQgVCp_0FSJ1LjQpbOMILg?e=sRY713" TargetMode="External"/><Relationship Id="rId11" Type="http://schemas.openxmlformats.org/officeDocument/2006/relationships/vmlDrawing" Target="../drawings/vmlDrawing4.vml"/><Relationship Id="rId5" Type="http://schemas.openxmlformats.org/officeDocument/2006/relationships/hyperlink" Target="../../../../:f:/g/personal/zdoncel_sdmujer_gov_co/Ep2rQspLVOtHsrizKG5mn4ABAQiJ1n8VZc6yXqClhJzvwA?e=4aKxYc" TargetMode="External"/><Relationship Id="rId10" Type="http://schemas.openxmlformats.org/officeDocument/2006/relationships/drawing" Target="../drawings/drawing4.xml"/><Relationship Id="rId4" Type="http://schemas.openxmlformats.org/officeDocument/2006/relationships/hyperlink" Target="../../../../:f:/g/personal/zdoncel_sdmujer_gov_co/EhaF0QZDN2hJs1clZx7LVU8Bc0aLg8Y0RPsFEdyVvqgS3A?e=FcYGrp"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f:/g/personal/mesadeayuda_sdmujer_gov_co/EnHTSa7ZoKZFpU8ijwjycgAB_Bc54S2hTD5t4Vx-x6e82A?e=Z3jIhf" TargetMode="External"/><Relationship Id="rId7" Type="http://schemas.openxmlformats.org/officeDocument/2006/relationships/hyperlink" Target="../../../../:p:/g/personal/mesadeayuda_sdmujer_gov_co/EaJ3M_Hg5-RHiS-E4XlZq-8BCyVLVGoSbdUuwCVI0eDVig?e=UciRgU" TargetMode="External"/><Relationship Id="rId2" Type="http://schemas.openxmlformats.org/officeDocument/2006/relationships/hyperlink" Target="../../../../:f:/g/personal/mesadeayuda_sdmujer_gov_co/EhRlatDqncFJq5rG_QP1rt8B6feuaah47J_Co70QBya87Q?e=6hCm20" TargetMode="External"/><Relationship Id="rId1" Type="http://schemas.openxmlformats.org/officeDocument/2006/relationships/hyperlink" Target="../../../../:f:/g/personal/mesadeayuda_sdmujer_gov_co/EmGjBpHxd_RLuQgjhye0tyIBy0586ktaXi7T3-NCS1lE5w?e=y3DELW" TargetMode="External"/><Relationship Id="rId6" Type="http://schemas.openxmlformats.org/officeDocument/2006/relationships/hyperlink" Target="https://www.sdmujer.gov.co/ley-de-transparencia-y-acceso-a-la-informacion-publica/planeacion/metas-objetivos-e-indicadores-de-gestion-y-o-desempeno/plan-de-accion" TargetMode="External"/><Relationship Id="rId11" Type="http://schemas.openxmlformats.org/officeDocument/2006/relationships/comments" Target="../comments5.xml"/><Relationship Id="rId5" Type="http://schemas.openxmlformats.org/officeDocument/2006/relationships/hyperlink" Target="../../../../:f:/g/personal/mesadeayuda_sdmujer_gov_co/ErtNTMQ1Ab9BhTKj1Q4VjXoBCGF9oQy7LcAT9X17HXU_FA?e=MSF4Oc" TargetMode="External"/><Relationship Id="rId10" Type="http://schemas.openxmlformats.org/officeDocument/2006/relationships/vmlDrawing" Target="../drawings/vmlDrawing5.vml"/><Relationship Id="rId4" Type="http://schemas.openxmlformats.org/officeDocument/2006/relationships/hyperlink" Target="../../../../:f:/g/personal/mesadeayuda_sdmujer_gov_co/ErtNTMQ1Ab9BhTKj1Q4VjXoBCGF9oQy7LcAT9X17HXU_FA?e=MSF4Oc" TargetMode="External"/><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47"/>
  <sheetViews>
    <sheetView showGridLines="0" view="pageBreakPreview" zoomScale="60" zoomScaleNormal="60" workbookViewId="0">
      <selection activeCell="A24" sqref="A24"/>
    </sheetView>
  </sheetViews>
  <sheetFormatPr baseColWidth="10" defaultColWidth="10.88671875" defaultRowHeight="14.4" x14ac:dyDescent="0.3"/>
  <cols>
    <col min="1" max="1" width="38.44140625" style="2" customWidth="1"/>
    <col min="2" max="2" width="25.5546875" style="2" customWidth="1"/>
    <col min="3" max="14" width="20.6640625" style="2" customWidth="1"/>
    <col min="15" max="15" width="20.5546875" style="2" customWidth="1"/>
    <col min="16" max="16" width="32.44140625" style="2" customWidth="1"/>
    <col min="17" max="27" width="18.109375" style="2" customWidth="1"/>
    <col min="28" max="28" width="22.6640625" style="2" customWidth="1"/>
    <col min="29" max="29" width="26.109375" style="2" customWidth="1"/>
    <col min="30" max="30" width="19.44140625" style="2" customWidth="1"/>
    <col min="31" max="31" width="20.5546875" style="2" customWidth="1"/>
    <col min="32" max="32" width="22.88671875" style="2" customWidth="1"/>
    <col min="33" max="33" width="18.44140625" style="2" bestFit="1" customWidth="1"/>
    <col min="34" max="34" width="8.44140625" style="2" customWidth="1"/>
    <col min="35" max="35" width="18.44140625" style="2" bestFit="1" customWidth="1"/>
    <col min="36" max="36" width="5.6640625" style="2" customWidth="1"/>
    <col min="37" max="37" width="18.44140625" style="2" bestFit="1" customWidth="1"/>
    <col min="38" max="38" width="4.6640625" style="2" customWidth="1"/>
    <col min="39" max="39" width="23" style="2" bestFit="1" customWidth="1"/>
    <col min="40" max="40" width="10.88671875" style="2"/>
    <col min="41" max="41" width="18.44140625" style="2" bestFit="1" customWidth="1"/>
    <col min="42" max="42" width="16.109375" style="2" customWidth="1"/>
    <col min="43" max="16384" width="10.88671875" style="2"/>
  </cols>
  <sheetData>
    <row r="1" spans="1:31" ht="32.25" customHeight="1" thickBot="1" x14ac:dyDescent="0.35">
      <c r="A1" s="404"/>
      <c r="B1" s="407" t="s">
        <v>0</v>
      </c>
      <c r="C1" s="408"/>
      <c r="D1" s="408"/>
      <c r="E1" s="408"/>
      <c r="F1" s="408"/>
      <c r="G1" s="408"/>
      <c r="H1" s="408"/>
      <c r="I1" s="408"/>
      <c r="J1" s="408"/>
      <c r="K1" s="408"/>
      <c r="L1" s="408"/>
      <c r="M1" s="408"/>
      <c r="N1" s="408"/>
      <c r="O1" s="408"/>
      <c r="P1" s="408"/>
      <c r="Q1" s="408"/>
      <c r="R1" s="408"/>
      <c r="S1" s="408"/>
      <c r="T1" s="408"/>
      <c r="U1" s="408"/>
      <c r="V1" s="408"/>
      <c r="W1" s="408"/>
      <c r="X1" s="408"/>
      <c r="Y1" s="408"/>
      <c r="Z1" s="408"/>
      <c r="AA1" s="409"/>
      <c r="AB1" s="416" t="s">
        <v>1</v>
      </c>
      <c r="AC1" s="417"/>
      <c r="AD1" s="417"/>
      <c r="AE1" s="418"/>
    </row>
    <row r="2" spans="1:31" ht="30.75" customHeight="1" thickBot="1" x14ac:dyDescent="0.35">
      <c r="A2" s="405"/>
      <c r="B2" s="407" t="s">
        <v>2</v>
      </c>
      <c r="C2" s="408"/>
      <c r="D2" s="408"/>
      <c r="E2" s="408"/>
      <c r="F2" s="408"/>
      <c r="G2" s="408"/>
      <c r="H2" s="408"/>
      <c r="I2" s="408"/>
      <c r="J2" s="408"/>
      <c r="K2" s="408"/>
      <c r="L2" s="408"/>
      <c r="M2" s="408"/>
      <c r="N2" s="408"/>
      <c r="O2" s="408"/>
      <c r="P2" s="408"/>
      <c r="Q2" s="408"/>
      <c r="R2" s="408"/>
      <c r="S2" s="408"/>
      <c r="T2" s="408"/>
      <c r="U2" s="408"/>
      <c r="V2" s="408"/>
      <c r="W2" s="408"/>
      <c r="X2" s="408"/>
      <c r="Y2" s="408"/>
      <c r="Z2" s="408"/>
      <c r="AA2" s="409"/>
      <c r="AB2" s="416" t="s">
        <v>3</v>
      </c>
      <c r="AC2" s="417"/>
      <c r="AD2" s="417"/>
      <c r="AE2" s="418"/>
    </row>
    <row r="3" spans="1:31" ht="24" customHeight="1" thickBot="1" x14ac:dyDescent="0.35">
      <c r="A3" s="405"/>
      <c r="B3" s="410" t="s">
        <v>4</v>
      </c>
      <c r="C3" s="411"/>
      <c r="D3" s="411"/>
      <c r="E3" s="411"/>
      <c r="F3" s="411"/>
      <c r="G3" s="411"/>
      <c r="H3" s="411"/>
      <c r="I3" s="411"/>
      <c r="J3" s="411"/>
      <c r="K3" s="411"/>
      <c r="L3" s="411"/>
      <c r="M3" s="411"/>
      <c r="N3" s="411"/>
      <c r="O3" s="411"/>
      <c r="P3" s="411"/>
      <c r="Q3" s="411"/>
      <c r="R3" s="411"/>
      <c r="S3" s="411"/>
      <c r="T3" s="411"/>
      <c r="U3" s="411"/>
      <c r="V3" s="411"/>
      <c r="W3" s="411"/>
      <c r="X3" s="411"/>
      <c r="Y3" s="411"/>
      <c r="Z3" s="411"/>
      <c r="AA3" s="412"/>
      <c r="AB3" s="416" t="s">
        <v>5</v>
      </c>
      <c r="AC3" s="417"/>
      <c r="AD3" s="417"/>
      <c r="AE3" s="418"/>
    </row>
    <row r="4" spans="1:31" ht="21.75" customHeight="1" thickBot="1" x14ac:dyDescent="0.35">
      <c r="A4" s="406"/>
      <c r="B4" s="413"/>
      <c r="C4" s="414"/>
      <c r="D4" s="414"/>
      <c r="E4" s="414"/>
      <c r="F4" s="414"/>
      <c r="G4" s="414"/>
      <c r="H4" s="414"/>
      <c r="I4" s="414"/>
      <c r="J4" s="414"/>
      <c r="K4" s="414"/>
      <c r="L4" s="414"/>
      <c r="M4" s="414"/>
      <c r="N4" s="414"/>
      <c r="O4" s="414"/>
      <c r="P4" s="414"/>
      <c r="Q4" s="414"/>
      <c r="R4" s="414"/>
      <c r="S4" s="414"/>
      <c r="T4" s="414"/>
      <c r="U4" s="414"/>
      <c r="V4" s="414"/>
      <c r="W4" s="414"/>
      <c r="X4" s="414"/>
      <c r="Y4" s="414"/>
      <c r="Z4" s="414"/>
      <c r="AA4" s="415"/>
      <c r="AB4" s="419" t="s">
        <v>6</v>
      </c>
      <c r="AC4" s="420"/>
      <c r="AD4" s="420"/>
      <c r="AE4" s="421"/>
    </row>
    <row r="5" spans="1:31" ht="9" customHeight="1" thickBot="1" x14ac:dyDescent="0.35">
      <c r="A5" s="3"/>
      <c r="B5" s="100"/>
      <c r="C5" s="101"/>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5">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3">
      <c r="A7" s="361" t="s">
        <v>7</v>
      </c>
      <c r="B7" s="362"/>
      <c r="C7" s="399" t="s">
        <v>8</v>
      </c>
      <c r="D7" s="361" t="s">
        <v>9</v>
      </c>
      <c r="E7" s="367"/>
      <c r="F7" s="367"/>
      <c r="G7" s="367"/>
      <c r="H7" s="362"/>
      <c r="I7" s="391">
        <v>45358</v>
      </c>
      <c r="J7" s="392"/>
      <c r="K7" s="361" t="s">
        <v>10</v>
      </c>
      <c r="L7" s="362"/>
      <c r="M7" s="383" t="s">
        <v>11</v>
      </c>
      <c r="N7" s="384"/>
      <c r="O7" s="372"/>
      <c r="P7" s="373"/>
      <c r="Q7" s="4"/>
      <c r="R7" s="4"/>
      <c r="S7" s="4"/>
      <c r="T7" s="4"/>
      <c r="U7" s="4"/>
      <c r="V7" s="4"/>
      <c r="W7" s="4"/>
      <c r="X7" s="4"/>
      <c r="Y7" s="4"/>
      <c r="Z7" s="5"/>
      <c r="AA7" s="4"/>
      <c r="AB7" s="4"/>
      <c r="AD7" s="7"/>
      <c r="AE7" s="8"/>
    </row>
    <row r="8" spans="1:31" x14ac:dyDescent="0.3">
      <c r="A8" s="363"/>
      <c r="B8" s="364"/>
      <c r="C8" s="400"/>
      <c r="D8" s="363"/>
      <c r="E8" s="368"/>
      <c r="F8" s="368"/>
      <c r="G8" s="368"/>
      <c r="H8" s="364"/>
      <c r="I8" s="393"/>
      <c r="J8" s="394"/>
      <c r="K8" s="363"/>
      <c r="L8" s="364"/>
      <c r="M8" s="402" t="s">
        <v>12</v>
      </c>
      <c r="N8" s="403"/>
      <c r="O8" s="385"/>
      <c r="P8" s="386"/>
      <c r="Q8" s="4"/>
      <c r="R8" s="4"/>
      <c r="S8" s="4"/>
      <c r="T8" s="4"/>
      <c r="U8" s="4"/>
      <c r="V8" s="4"/>
      <c r="W8" s="4"/>
      <c r="X8" s="4"/>
      <c r="Y8" s="4"/>
      <c r="Z8" s="5"/>
      <c r="AA8" s="4"/>
      <c r="AB8" s="4"/>
      <c r="AD8" s="7"/>
      <c r="AE8" s="8"/>
    </row>
    <row r="9" spans="1:31" ht="15" thickBot="1" x14ac:dyDescent="0.35">
      <c r="A9" s="365"/>
      <c r="B9" s="366"/>
      <c r="C9" s="401"/>
      <c r="D9" s="365"/>
      <c r="E9" s="369"/>
      <c r="F9" s="369"/>
      <c r="G9" s="369"/>
      <c r="H9" s="366"/>
      <c r="I9" s="395"/>
      <c r="J9" s="396"/>
      <c r="K9" s="365"/>
      <c r="L9" s="366"/>
      <c r="M9" s="387" t="s">
        <v>13</v>
      </c>
      <c r="N9" s="388"/>
      <c r="O9" s="389" t="s">
        <v>14</v>
      </c>
      <c r="P9" s="390"/>
      <c r="Q9" s="4"/>
      <c r="R9" s="4"/>
      <c r="S9" s="4"/>
      <c r="T9" s="4"/>
      <c r="U9" s="4"/>
      <c r="V9" s="4"/>
      <c r="W9" s="4"/>
      <c r="X9" s="4"/>
      <c r="Y9" s="4"/>
      <c r="Z9" s="5"/>
      <c r="AA9" s="4"/>
      <c r="AB9" s="4"/>
      <c r="AD9" s="7"/>
      <c r="AE9" s="8"/>
    </row>
    <row r="10" spans="1:31" ht="15" customHeight="1" thickBot="1" x14ac:dyDescent="0.35">
      <c r="A10" s="76"/>
      <c r="B10" s="77"/>
      <c r="C10" s="77"/>
      <c r="D10" s="9"/>
      <c r="E10" s="9"/>
      <c r="F10" s="9"/>
      <c r="G10" s="9"/>
      <c r="H10" s="9"/>
      <c r="I10" s="73"/>
      <c r="J10" s="73"/>
      <c r="K10" s="9"/>
      <c r="L10" s="9"/>
      <c r="M10" s="74"/>
      <c r="N10" s="74"/>
      <c r="O10" s="75"/>
      <c r="P10" s="75"/>
      <c r="Q10" s="77"/>
      <c r="R10" s="77"/>
      <c r="S10" s="77"/>
      <c r="T10" s="77"/>
      <c r="U10" s="77"/>
      <c r="V10" s="77"/>
      <c r="W10" s="77"/>
      <c r="X10" s="77"/>
      <c r="Y10" s="77"/>
      <c r="Z10" s="78"/>
      <c r="AA10" s="77"/>
      <c r="AB10" s="77"/>
      <c r="AD10" s="79"/>
      <c r="AE10" s="80"/>
    </row>
    <row r="11" spans="1:31" ht="15" customHeight="1" x14ac:dyDescent="0.3">
      <c r="A11" s="361" t="s">
        <v>15</v>
      </c>
      <c r="B11" s="362"/>
      <c r="C11" s="334" t="s">
        <v>16</v>
      </c>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6"/>
    </row>
    <row r="12" spans="1:31" ht="15" customHeight="1" x14ac:dyDescent="0.3">
      <c r="A12" s="363"/>
      <c r="B12" s="364"/>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6"/>
    </row>
    <row r="13" spans="1:31" ht="15" customHeight="1" thickBot="1" x14ac:dyDescent="0.35">
      <c r="A13" s="365"/>
      <c r="B13" s="366"/>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9"/>
    </row>
    <row r="14" spans="1:31" ht="9" customHeight="1" thickBot="1" x14ac:dyDescent="0.35">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5">
      <c r="A15" s="370" t="s">
        <v>17</v>
      </c>
      <c r="B15" s="371"/>
      <c r="C15" s="380" t="s">
        <v>18</v>
      </c>
      <c r="D15" s="381"/>
      <c r="E15" s="381"/>
      <c r="F15" s="381"/>
      <c r="G15" s="381"/>
      <c r="H15" s="381"/>
      <c r="I15" s="381"/>
      <c r="J15" s="381"/>
      <c r="K15" s="382"/>
      <c r="L15" s="397" t="s">
        <v>19</v>
      </c>
      <c r="M15" s="430"/>
      <c r="N15" s="430"/>
      <c r="O15" s="430"/>
      <c r="P15" s="430"/>
      <c r="Q15" s="398"/>
      <c r="R15" s="431" t="s">
        <v>20</v>
      </c>
      <c r="S15" s="432"/>
      <c r="T15" s="432"/>
      <c r="U15" s="432"/>
      <c r="V15" s="432"/>
      <c r="W15" s="432"/>
      <c r="X15" s="433"/>
      <c r="Y15" s="397" t="s">
        <v>21</v>
      </c>
      <c r="Z15" s="398"/>
      <c r="AA15" s="422" t="s">
        <v>22</v>
      </c>
      <c r="AB15" s="423"/>
      <c r="AC15" s="423"/>
      <c r="AD15" s="423"/>
      <c r="AE15" s="424"/>
    </row>
    <row r="16" spans="1:31" ht="9" customHeight="1" thickBot="1" x14ac:dyDescent="0.35">
      <c r="A16" s="6"/>
      <c r="B16" s="4"/>
      <c r="C16" s="436"/>
      <c r="D16" s="436"/>
      <c r="E16" s="436"/>
      <c r="F16" s="436"/>
      <c r="G16" s="436"/>
      <c r="H16" s="436"/>
      <c r="I16" s="436"/>
      <c r="J16" s="436"/>
      <c r="K16" s="436"/>
      <c r="L16" s="436"/>
      <c r="M16" s="436"/>
      <c r="N16" s="436"/>
      <c r="O16" s="436"/>
      <c r="P16" s="436"/>
      <c r="Q16" s="436"/>
      <c r="R16" s="436"/>
      <c r="S16" s="436"/>
      <c r="T16" s="436"/>
      <c r="U16" s="436"/>
      <c r="V16" s="436"/>
      <c r="W16" s="436"/>
      <c r="X16" s="436"/>
      <c r="Y16" s="436"/>
      <c r="Z16" s="436"/>
      <c r="AA16" s="436"/>
      <c r="AB16" s="436"/>
      <c r="AD16" s="7"/>
      <c r="AE16" s="8"/>
    </row>
    <row r="17" spans="1:32" s="16" customFormat="1" ht="37.5" customHeight="1" thickBot="1" x14ac:dyDescent="0.35">
      <c r="A17" s="370" t="s">
        <v>23</v>
      </c>
      <c r="B17" s="371"/>
      <c r="C17" s="422" t="s">
        <v>24</v>
      </c>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4"/>
    </row>
    <row r="18" spans="1:32" ht="16.5" customHeight="1" thickBot="1" x14ac:dyDescent="0.35">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5">
      <c r="A19" s="397" t="s">
        <v>25</v>
      </c>
      <c r="B19" s="430"/>
      <c r="C19" s="430"/>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398"/>
      <c r="AF19" s="20"/>
    </row>
    <row r="20" spans="1:32" ht="32.1" customHeight="1" thickBot="1" x14ac:dyDescent="0.35">
      <c r="A20" s="103" t="s">
        <v>26</v>
      </c>
      <c r="B20" s="427" t="s">
        <v>27</v>
      </c>
      <c r="C20" s="428"/>
      <c r="D20" s="428"/>
      <c r="E20" s="428"/>
      <c r="F20" s="428"/>
      <c r="G20" s="428"/>
      <c r="H20" s="428"/>
      <c r="I20" s="428"/>
      <c r="J20" s="428"/>
      <c r="K20" s="428"/>
      <c r="L20" s="428"/>
      <c r="M20" s="428"/>
      <c r="N20" s="428"/>
      <c r="O20" s="429"/>
      <c r="P20" s="397" t="s">
        <v>28</v>
      </c>
      <c r="Q20" s="430"/>
      <c r="R20" s="430"/>
      <c r="S20" s="430"/>
      <c r="T20" s="430"/>
      <c r="U20" s="430"/>
      <c r="V20" s="430"/>
      <c r="W20" s="430"/>
      <c r="X20" s="430"/>
      <c r="Y20" s="430"/>
      <c r="Z20" s="430"/>
      <c r="AA20" s="430"/>
      <c r="AB20" s="430"/>
      <c r="AC20" s="430"/>
      <c r="AD20" s="430"/>
      <c r="AE20" s="398"/>
      <c r="AF20" s="20"/>
    </row>
    <row r="21" spans="1:32" ht="32.1" customHeight="1" thickBot="1" x14ac:dyDescent="0.35">
      <c r="A21" s="142">
        <v>198697956</v>
      </c>
      <c r="B21" s="111" t="s">
        <v>29</v>
      </c>
      <c r="C21" s="112" t="s">
        <v>8</v>
      </c>
      <c r="D21" s="112" t="s">
        <v>30</v>
      </c>
      <c r="E21" s="112" t="s">
        <v>31</v>
      </c>
      <c r="F21" s="112" t="s">
        <v>32</v>
      </c>
      <c r="G21" s="112" t="s">
        <v>33</v>
      </c>
      <c r="H21" s="112" t="s">
        <v>34</v>
      </c>
      <c r="I21" s="112" t="s">
        <v>35</v>
      </c>
      <c r="J21" s="112" t="s">
        <v>36</v>
      </c>
      <c r="K21" s="112" t="s">
        <v>37</v>
      </c>
      <c r="L21" s="112" t="s">
        <v>38</v>
      </c>
      <c r="M21" s="112" t="s">
        <v>39</v>
      </c>
      <c r="N21" s="112" t="s">
        <v>40</v>
      </c>
      <c r="O21" s="113" t="s">
        <v>41</v>
      </c>
      <c r="P21" s="280">
        <f>+AC22</f>
        <v>2296430000</v>
      </c>
      <c r="Q21" s="103" t="s">
        <v>29</v>
      </c>
      <c r="R21" s="104" t="s">
        <v>8</v>
      </c>
      <c r="S21" s="104" t="s">
        <v>30</v>
      </c>
      <c r="T21" s="104" t="s">
        <v>31</v>
      </c>
      <c r="U21" s="104" t="s">
        <v>32</v>
      </c>
      <c r="V21" s="104" t="s">
        <v>33</v>
      </c>
      <c r="W21" s="104" t="s">
        <v>34</v>
      </c>
      <c r="X21" s="104" t="s">
        <v>35</v>
      </c>
      <c r="Y21" s="104" t="s">
        <v>36</v>
      </c>
      <c r="Z21" s="104" t="s">
        <v>37</v>
      </c>
      <c r="AA21" s="104" t="s">
        <v>38</v>
      </c>
      <c r="AB21" s="104" t="s">
        <v>39</v>
      </c>
      <c r="AC21" s="104" t="s">
        <v>40</v>
      </c>
      <c r="AD21" s="133" t="s">
        <v>42</v>
      </c>
      <c r="AE21" s="133" t="s">
        <v>43</v>
      </c>
      <c r="AF21" s="1"/>
    </row>
    <row r="22" spans="1:32" ht="32.1" customHeight="1" x14ac:dyDescent="0.3">
      <c r="A22" s="130" t="s">
        <v>44</v>
      </c>
      <c r="B22" s="160">
        <v>69782358</v>
      </c>
      <c r="C22" s="161">
        <v>82894496</v>
      </c>
      <c r="D22" s="161">
        <v>23564257</v>
      </c>
      <c r="E22" s="161">
        <v>13089124</v>
      </c>
      <c r="F22" s="161"/>
      <c r="G22" s="161">
        <v>9367721</v>
      </c>
      <c r="H22" s="161"/>
      <c r="I22" s="161"/>
      <c r="J22" s="161"/>
      <c r="K22" s="161"/>
      <c r="L22" s="161"/>
      <c r="M22" s="161"/>
      <c r="N22" s="169">
        <f>SUM(B22:M22)</f>
        <v>198697956</v>
      </c>
      <c r="O22" s="162"/>
      <c r="P22" s="130" t="s">
        <v>45</v>
      </c>
      <c r="Q22" s="171">
        <v>21954639</v>
      </c>
      <c r="R22" s="164">
        <v>132770028</v>
      </c>
      <c r="S22" s="164"/>
      <c r="T22" s="164">
        <v>35584000</v>
      </c>
      <c r="U22" s="164">
        <v>1464956608</v>
      </c>
      <c r="V22" s="164">
        <v>32239247</v>
      </c>
      <c r="W22" s="164">
        <v>608925478</v>
      </c>
      <c r="X22" s="164"/>
      <c r="Y22" s="164"/>
      <c r="Z22" s="172"/>
      <c r="AA22" s="172"/>
      <c r="AB22" s="172"/>
      <c r="AC22" s="174">
        <f>SUM(Q22:AB22)</f>
        <v>2296430000</v>
      </c>
      <c r="AE22" s="173"/>
      <c r="AF22" s="1"/>
    </row>
    <row r="23" spans="1:32" ht="32.1" customHeight="1" x14ac:dyDescent="0.3">
      <c r="A23" s="131" t="s">
        <v>46</v>
      </c>
      <c r="B23" s="163">
        <v>0</v>
      </c>
      <c r="C23" s="164">
        <v>0</v>
      </c>
      <c r="D23" s="164"/>
      <c r="E23" s="164"/>
      <c r="F23" s="164"/>
      <c r="G23" s="164"/>
      <c r="H23" s="164"/>
      <c r="I23" s="164"/>
      <c r="J23" s="164"/>
      <c r="K23" s="164"/>
      <c r="L23" s="164"/>
      <c r="M23" s="164"/>
      <c r="N23" s="164">
        <f>SUM(B23:M23)</f>
        <v>0</v>
      </c>
      <c r="O23" s="165" t="str">
        <f>IFERROR(N23/(SUMIF(B23:M23,"&gt;0",B22:M22))," ")</f>
        <v xml:space="preserve"> </v>
      </c>
      <c r="P23" s="131" t="s">
        <v>47</v>
      </c>
      <c r="Q23" s="163">
        <v>21954639</v>
      </c>
      <c r="R23" s="164">
        <v>132770028</v>
      </c>
      <c r="S23" s="164"/>
      <c r="T23" s="164"/>
      <c r="U23" s="164"/>
      <c r="V23" s="164"/>
      <c r="W23" s="164"/>
      <c r="X23" s="164"/>
      <c r="Y23" s="164"/>
      <c r="Z23" s="164"/>
      <c r="AA23" s="164"/>
      <c r="AB23" s="164"/>
      <c r="AC23" s="164">
        <f>SUM(Q23:AB23)</f>
        <v>154724667</v>
      </c>
      <c r="AD23" s="294">
        <f>AC23/SUM(Q22:R22)</f>
        <v>1</v>
      </c>
      <c r="AE23" s="273">
        <f>AC23/AC22</f>
        <v>6.7376173887294624E-2</v>
      </c>
      <c r="AF23" s="1"/>
    </row>
    <row r="24" spans="1:32" ht="32.1" customHeight="1" x14ac:dyDescent="0.3">
      <c r="A24" s="131" t="s">
        <v>48</v>
      </c>
      <c r="B24" s="163">
        <f>A21-B23</f>
        <v>198697956</v>
      </c>
      <c r="C24" s="164">
        <f>B24-C23</f>
        <v>198697956</v>
      </c>
      <c r="D24" s="164"/>
      <c r="E24" s="164"/>
      <c r="F24" s="164"/>
      <c r="G24" s="164"/>
      <c r="H24" s="164"/>
      <c r="I24" s="164"/>
      <c r="J24" s="164"/>
      <c r="K24" s="164"/>
      <c r="L24" s="164"/>
      <c r="M24" s="164"/>
      <c r="N24" s="170">
        <f>MIN(B24:M24)</f>
        <v>198697956</v>
      </c>
      <c r="O24" s="166"/>
      <c r="P24" s="131" t="s">
        <v>44</v>
      </c>
      <c r="Q24" s="163">
        <v>0</v>
      </c>
      <c r="R24" s="164">
        <v>30687036</v>
      </c>
      <c r="S24" s="164">
        <v>61374072</v>
      </c>
      <c r="T24" s="164">
        <v>87230472</v>
      </c>
      <c r="U24" s="164">
        <v>87230472</v>
      </c>
      <c r="V24" s="164">
        <v>1277373472</v>
      </c>
      <c r="W24" s="164">
        <v>100890472</v>
      </c>
      <c r="X24" s="164">
        <v>87230472</v>
      </c>
      <c r="Y24" s="164">
        <v>120497472</v>
      </c>
      <c r="Z24" s="164">
        <v>97944472</v>
      </c>
      <c r="AA24" s="164">
        <v>89230472</v>
      </c>
      <c r="AB24" s="164">
        <v>256741116</v>
      </c>
      <c r="AC24" s="170">
        <f>SUM(Q24:AB24)</f>
        <v>2296430000</v>
      </c>
      <c r="AD24" s="294"/>
      <c r="AE24" s="274"/>
      <c r="AF24" s="1"/>
    </row>
    <row r="25" spans="1:32" ht="32.1" customHeight="1" thickBot="1" x14ac:dyDescent="0.35">
      <c r="A25" s="132" t="s">
        <v>49</v>
      </c>
      <c r="B25" s="167">
        <v>46218100</v>
      </c>
      <c r="C25" s="168">
        <v>102535396</v>
      </c>
      <c r="D25" s="168"/>
      <c r="E25" s="168"/>
      <c r="F25" s="168"/>
      <c r="G25" s="168"/>
      <c r="H25" s="168"/>
      <c r="I25" s="168"/>
      <c r="J25" s="168"/>
      <c r="K25" s="168"/>
      <c r="L25" s="168"/>
      <c r="M25" s="168"/>
      <c r="N25" s="216">
        <f>SUM(B25:M25)</f>
        <v>148753496</v>
      </c>
      <c r="O25" s="272">
        <f>+N25/N22</f>
        <v>0.74864129956122949</v>
      </c>
      <c r="P25" s="132" t="s">
        <v>49</v>
      </c>
      <c r="Q25" s="167">
        <v>0</v>
      </c>
      <c r="R25" s="168">
        <v>243940</v>
      </c>
      <c r="S25" s="168"/>
      <c r="T25" s="168"/>
      <c r="U25" s="168"/>
      <c r="V25" s="168"/>
      <c r="W25" s="168"/>
      <c r="X25" s="168"/>
      <c r="Y25" s="168"/>
      <c r="Z25" s="168"/>
      <c r="AA25" s="168"/>
      <c r="AB25" s="168"/>
      <c r="AC25" s="168">
        <f>SUM(Q25:AB25)</f>
        <v>243940</v>
      </c>
      <c r="AD25" s="295">
        <f>AC25/SUM(Q24:R24)</f>
        <v>7.949285163936979E-3</v>
      </c>
      <c r="AE25" s="275">
        <f>AC25/AC24</f>
        <v>1.0622575040388777E-4</v>
      </c>
      <c r="AF25" s="1"/>
    </row>
    <row r="26" spans="1:32" customFormat="1" ht="16.5" customHeight="1" thickBot="1" x14ac:dyDescent="0.35"/>
    <row r="27" spans="1:32" ht="33.9" customHeight="1" x14ac:dyDescent="0.3">
      <c r="A27" s="356" t="s">
        <v>50</v>
      </c>
      <c r="B27" s="357"/>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8"/>
    </row>
    <row r="28" spans="1:32" ht="15" customHeight="1" x14ac:dyDescent="0.3">
      <c r="A28" s="331" t="s">
        <v>51</v>
      </c>
      <c r="B28" s="333" t="s">
        <v>52</v>
      </c>
      <c r="C28" s="333"/>
      <c r="D28" s="333" t="s">
        <v>53</v>
      </c>
      <c r="E28" s="333"/>
      <c r="F28" s="333"/>
      <c r="G28" s="333"/>
      <c r="H28" s="333"/>
      <c r="I28" s="333"/>
      <c r="J28" s="333"/>
      <c r="K28" s="333"/>
      <c r="L28" s="333"/>
      <c r="M28" s="333"/>
      <c r="N28" s="333"/>
      <c r="O28" s="333"/>
      <c r="P28" s="333" t="s">
        <v>40</v>
      </c>
      <c r="Q28" s="333" t="s">
        <v>54</v>
      </c>
      <c r="R28" s="333"/>
      <c r="S28" s="333"/>
      <c r="T28" s="333"/>
      <c r="U28" s="333"/>
      <c r="V28" s="333"/>
      <c r="W28" s="333"/>
      <c r="X28" s="333"/>
      <c r="Y28" s="333" t="s">
        <v>55</v>
      </c>
      <c r="Z28" s="333"/>
      <c r="AA28" s="333"/>
      <c r="AB28" s="333"/>
      <c r="AC28" s="333"/>
      <c r="AD28" s="333"/>
      <c r="AE28" s="359"/>
    </row>
    <row r="29" spans="1:32" ht="27" customHeight="1" x14ac:dyDescent="0.3">
      <c r="A29" s="331"/>
      <c r="B29" s="333"/>
      <c r="C29" s="333"/>
      <c r="D29" s="99" t="s">
        <v>29</v>
      </c>
      <c r="E29" s="99" t="s">
        <v>8</v>
      </c>
      <c r="F29" s="99" t="s">
        <v>30</v>
      </c>
      <c r="G29" s="99" t="s">
        <v>31</v>
      </c>
      <c r="H29" s="99" t="s">
        <v>32</v>
      </c>
      <c r="I29" s="99" t="s">
        <v>33</v>
      </c>
      <c r="J29" s="99" t="s">
        <v>34</v>
      </c>
      <c r="K29" s="99" t="s">
        <v>35</v>
      </c>
      <c r="L29" s="99" t="s">
        <v>36</v>
      </c>
      <c r="M29" s="99" t="s">
        <v>37</v>
      </c>
      <c r="N29" s="99" t="s">
        <v>38</v>
      </c>
      <c r="O29" s="99" t="s">
        <v>39</v>
      </c>
      <c r="P29" s="333"/>
      <c r="Q29" s="333"/>
      <c r="R29" s="333"/>
      <c r="S29" s="333"/>
      <c r="T29" s="333"/>
      <c r="U29" s="333"/>
      <c r="V29" s="333"/>
      <c r="W29" s="333"/>
      <c r="X29" s="333"/>
      <c r="Y29" s="333"/>
      <c r="Z29" s="333"/>
      <c r="AA29" s="333"/>
      <c r="AB29" s="333"/>
      <c r="AC29" s="333"/>
      <c r="AD29" s="333"/>
      <c r="AE29" s="359"/>
    </row>
    <row r="30" spans="1:32" ht="42" customHeight="1" thickBot="1" x14ac:dyDescent="0.35">
      <c r="A30" s="107" t="s">
        <v>56</v>
      </c>
      <c r="B30" s="435" t="s">
        <v>56</v>
      </c>
      <c r="C30" s="435"/>
      <c r="D30" s="102"/>
      <c r="E30" s="102"/>
      <c r="F30" s="102"/>
      <c r="G30" s="102"/>
      <c r="H30" s="102"/>
      <c r="I30" s="102"/>
      <c r="J30" s="102"/>
      <c r="K30" s="102"/>
      <c r="L30" s="102"/>
      <c r="M30" s="102"/>
      <c r="N30" s="102"/>
      <c r="O30" s="102"/>
      <c r="P30" s="108">
        <f>SUM(D30:O30)</f>
        <v>0</v>
      </c>
      <c r="Q30" s="434" t="s">
        <v>56</v>
      </c>
      <c r="R30" s="434"/>
      <c r="S30" s="434"/>
      <c r="T30" s="434"/>
      <c r="U30" s="434"/>
      <c r="V30" s="434"/>
      <c r="W30" s="434"/>
      <c r="X30" s="434"/>
      <c r="Y30" s="425"/>
      <c r="Z30" s="425"/>
      <c r="AA30" s="425"/>
      <c r="AB30" s="425"/>
      <c r="AC30" s="425"/>
      <c r="AD30" s="425"/>
      <c r="AE30" s="426"/>
    </row>
    <row r="31" spans="1:32" ht="12" customHeight="1" thickBot="1" x14ac:dyDescent="0.35">
      <c r="A31" s="116"/>
      <c r="B31" s="117"/>
      <c r="C31" s="117"/>
      <c r="D31" s="9"/>
      <c r="E31" s="9"/>
      <c r="F31" s="9"/>
      <c r="G31" s="9"/>
      <c r="H31" s="9"/>
      <c r="I31" s="9"/>
      <c r="J31" s="9"/>
      <c r="K31" s="9"/>
      <c r="L31" s="9"/>
      <c r="M31" s="9"/>
      <c r="N31" s="9"/>
      <c r="O31" s="9"/>
      <c r="P31" s="118"/>
      <c r="Q31" s="119"/>
      <c r="R31" s="119"/>
      <c r="S31" s="119"/>
      <c r="T31" s="119"/>
      <c r="U31" s="119"/>
      <c r="V31" s="119"/>
      <c r="W31" s="119"/>
      <c r="X31" s="119"/>
      <c r="Y31" s="119"/>
      <c r="Z31" s="119"/>
      <c r="AA31" s="119"/>
      <c r="AB31" s="119"/>
      <c r="AC31" s="119"/>
      <c r="AD31" s="119"/>
      <c r="AE31" s="120"/>
    </row>
    <row r="32" spans="1:32" ht="45" customHeight="1" x14ac:dyDescent="0.3">
      <c r="A32" s="334" t="s">
        <v>57</v>
      </c>
      <c r="B32" s="335"/>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6"/>
    </row>
    <row r="33" spans="1:41" ht="23.1" customHeight="1" x14ac:dyDescent="0.3">
      <c r="A33" s="331" t="s">
        <v>58</v>
      </c>
      <c r="B33" s="333" t="s">
        <v>59</v>
      </c>
      <c r="C33" s="333" t="s">
        <v>52</v>
      </c>
      <c r="D33" s="333" t="s">
        <v>60</v>
      </c>
      <c r="E33" s="333"/>
      <c r="F33" s="333"/>
      <c r="G33" s="333"/>
      <c r="H33" s="333"/>
      <c r="I33" s="333"/>
      <c r="J33" s="333"/>
      <c r="K33" s="333"/>
      <c r="L33" s="333"/>
      <c r="M33" s="333"/>
      <c r="N33" s="333"/>
      <c r="O33" s="333"/>
      <c r="P33" s="333"/>
      <c r="Q33" s="333" t="s">
        <v>61</v>
      </c>
      <c r="R33" s="333"/>
      <c r="S33" s="333"/>
      <c r="T33" s="333"/>
      <c r="U33" s="333"/>
      <c r="V33" s="333"/>
      <c r="W33" s="333"/>
      <c r="X33" s="333"/>
      <c r="Y33" s="333"/>
      <c r="Z33" s="333"/>
      <c r="AA33" s="333"/>
      <c r="AB33" s="333"/>
      <c r="AC33" s="333"/>
      <c r="AD33" s="333"/>
      <c r="AE33" s="359"/>
      <c r="AG33" s="21"/>
      <c r="AH33" s="21"/>
      <c r="AI33" s="21"/>
      <c r="AJ33" s="21"/>
      <c r="AK33" s="21"/>
      <c r="AL33" s="21"/>
      <c r="AM33" s="21"/>
      <c r="AN33" s="21"/>
      <c r="AO33" s="21"/>
    </row>
    <row r="34" spans="1:41" ht="27" customHeight="1" x14ac:dyDescent="0.3">
      <c r="A34" s="331"/>
      <c r="B34" s="333"/>
      <c r="C34" s="360"/>
      <c r="D34" s="99" t="s">
        <v>29</v>
      </c>
      <c r="E34" s="99" t="s">
        <v>8</v>
      </c>
      <c r="F34" s="99" t="s">
        <v>30</v>
      </c>
      <c r="G34" s="99" t="s">
        <v>31</v>
      </c>
      <c r="H34" s="99" t="s">
        <v>32</v>
      </c>
      <c r="I34" s="99" t="s">
        <v>33</v>
      </c>
      <c r="J34" s="99" t="s">
        <v>34</v>
      </c>
      <c r="K34" s="99" t="s">
        <v>35</v>
      </c>
      <c r="L34" s="99" t="s">
        <v>36</v>
      </c>
      <c r="M34" s="99" t="s">
        <v>37</v>
      </c>
      <c r="N34" s="99" t="s">
        <v>38</v>
      </c>
      <c r="O34" s="99" t="s">
        <v>39</v>
      </c>
      <c r="P34" s="99" t="s">
        <v>40</v>
      </c>
      <c r="Q34" s="311" t="s">
        <v>62</v>
      </c>
      <c r="R34" s="312"/>
      <c r="S34" s="312"/>
      <c r="T34" s="337"/>
      <c r="U34" s="333" t="s">
        <v>63</v>
      </c>
      <c r="V34" s="333"/>
      <c r="W34" s="333"/>
      <c r="X34" s="333"/>
      <c r="Y34" s="333" t="s">
        <v>64</v>
      </c>
      <c r="Z34" s="333"/>
      <c r="AA34" s="333"/>
      <c r="AB34" s="333"/>
      <c r="AC34" s="333" t="s">
        <v>65</v>
      </c>
      <c r="AD34" s="333"/>
      <c r="AE34" s="359"/>
      <c r="AG34" s="21"/>
      <c r="AH34" s="21"/>
      <c r="AI34" s="21"/>
      <c r="AJ34" s="21"/>
      <c r="AK34" s="21"/>
      <c r="AL34" s="21"/>
      <c r="AM34" s="21"/>
      <c r="AN34" s="21"/>
      <c r="AO34" s="21"/>
    </row>
    <row r="35" spans="1:41" ht="109.95" customHeight="1" x14ac:dyDescent="0.3">
      <c r="A35" s="326" t="s">
        <v>24</v>
      </c>
      <c r="B35" s="328">
        <f>SUM(B41:B46)</f>
        <v>0.21000000000000002</v>
      </c>
      <c r="C35" s="22" t="s">
        <v>66</v>
      </c>
      <c r="D35" s="136">
        <v>0</v>
      </c>
      <c r="E35" s="136">
        <v>0.05</v>
      </c>
      <c r="F35" s="136">
        <v>0.05</v>
      </c>
      <c r="G35" s="136">
        <v>0.05</v>
      </c>
      <c r="H35" s="136">
        <v>0.06</v>
      </c>
      <c r="I35" s="136">
        <v>0</v>
      </c>
      <c r="J35" s="136">
        <v>0</v>
      </c>
      <c r="K35" s="136">
        <v>0</v>
      </c>
      <c r="L35" s="136">
        <v>0</v>
      </c>
      <c r="M35" s="136">
        <v>0</v>
      </c>
      <c r="N35" s="136">
        <v>0</v>
      </c>
      <c r="O35" s="136">
        <v>0</v>
      </c>
      <c r="P35" s="137">
        <f>SUM(D35:O35)</f>
        <v>0.21000000000000002</v>
      </c>
      <c r="Q35" s="343" t="s">
        <v>67</v>
      </c>
      <c r="R35" s="344"/>
      <c r="S35" s="344"/>
      <c r="T35" s="345"/>
      <c r="U35" s="343" t="s">
        <v>68</v>
      </c>
      <c r="V35" s="344"/>
      <c r="W35" s="344"/>
      <c r="X35" s="345"/>
      <c r="Y35" s="349" t="s">
        <v>69</v>
      </c>
      <c r="Z35" s="349"/>
      <c r="AA35" s="349"/>
      <c r="AB35" s="349"/>
      <c r="AC35" s="351" t="s">
        <v>70</v>
      </c>
      <c r="AD35" s="351"/>
      <c r="AE35" s="352"/>
      <c r="AG35" s="21"/>
      <c r="AH35" s="21"/>
      <c r="AI35" s="21"/>
      <c r="AJ35" s="21"/>
      <c r="AK35" s="21"/>
      <c r="AL35" s="21"/>
      <c r="AM35" s="21"/>
      <c r="AN35" s="21"/>
      <c r="AO35" s="21"/>
    </row>
    <row r="36" spans="1:41" ht="109.95" customHeight="1" thickBot="1" x14ac:dyDescent="0.35">
      <c r="A36" s="327"/>
      <c r="B36" s="329"/>
      <c r="C36" s="23" t="s">
        <v>71</v>
      </c>
      <c r="D36" s="72">
        <v>0</v>
      </c>
      <c r="E36" s="72">
        <v>0.05</v>
      </c>
      <c r="F36" s="138"/>
      <c r="G36" s="139"/>
      <c r="H36" s="139"/>
      <c r="I36" s="139"/>
      <c r="J36" s="139"/>
      <c r="K36" s="139"/>
      <c r="L36" s="139"/>
      <c r="M36" s="139"/>
      <c r="N36" s="139"/>
      <c r="O36" s="139"/>
      <c r="P36" s="72">
        <f>SUM(D36:O36)</f>
        <v>0.05</v>
      </c>
      <c r="Q36" s="346"/>
      <c r="R36" s="347"/>
      <c r="S36" s="347"/>
      <c r="T36" s="348"/>
      <c r="U36" s="346"/>
      <c r="V36" s="347"/>
      <c r="W36" s="347"/>
      <c r="X36" s="348"/>
      <c r="Y36" s="350"/>
      <c r="Z36" s="350"/>
      <c r="AA36" s="350"/>
      <c r="AB36" s="350"/>
      <c r="AC36" s="353"/>
      <c r="AD36" s="353"/>
      <c r="AE36" s="354"/>
      <c r="AG36" s="21"/>
      <c r="AH36" s="21"/>
      <c r="AI36" s="21"/>
      <c r="AJ36" s="21"/>
      <c r="AK36" s="21"/>
      <c r="AL36" s="21"/>
      <c r="AM36" s="21"/>
      <c r="AN36" s="21"/>
      <c r="AO36" s="21"/>
    </row>
    <row r="37" spans="1:41" customFormat="1" ht="17.25" customHeight="1" thickBot="1" x14ac:dyDescent="0.35"/>
    <row r="38" spans="1:41" ht="45" customHeight="1" thickBot="1" x14ac:dyDescent="0.35">
      <c r="A38" s="334" t="s">
        <v>72</v>
      </c>
      <c r="B38" s="335"/>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6"/>
      <c r="AG38" s="21"/>
      <c r="AH38" s="21"/>
      <c r="AI38" s="21"/>
      <c r="AJ38" s="21"/>
      <c r="AK38" s="21"/>
      <c r="AL38" s="21"/>
      <c r="AM38" s="21"/>
      <c r="AN38" s="21"/>
      <c r="AO38" s="21"/>
    </row>
    <row r="39" spans="1:41" ht="26.1" customHeight="1" x14ac:dyDescent="0.3">
      <c r="A39" s="330" t="s">
        <v>73</v>
      </c>
      <c r="B39" s="332" t="s">
        <v>74</v>
      </c>
      <c r="C39" s="338" t="s">
        <v>75</v>
      </c>
      <c r="D39" s="340" t="s">
        <v>76</v>
      </c>
      <c r="E39" s="341"/>
      <c r="F39" s="341"/>
      <c r="G39" s="341"/>
      <c r="H39" s="341"/>
      <c r="I39" s="341"/>
      <c r="J39" s="341"/>
      <c r="K39" s="341"/>
      <c r="L39" s="341"/>
      <c r="M39" s="341"/>
      <c r="N39" s="341"/>
      <c r="O39" s="341"/>
      <c r="P39" s="342"/>
      <c r="Q39" s="332" t="s">
        <v>77</v>
      </c>
      <c r="R39" s="332"/>
      <c r="S39" s="332"/>
      <c r="T39" s="332"/>
      <c r="U39" s="332"/>
      <c r="V39" s="332"/>
      <c r="W39" s="332"/>
      <c r="X39" s="332"/>
      <c r="Y39" s="332"/>
      <c r="Z39" s="332"/>
      <c r="AA39" s="332"/>
      <c r="AB39" s="332"/>
      <c r="AC39" s="332"/>
      <c r="AD39" s="332"/>
      <c r="AE39" s="355"/>
      <c r="AG39" s="21"/>
      <c r="AH39" s="21"/>
      <c r="AI39" s="21"/>
      <c r="AJ39" s="21"/>
      <c r="AK39" s="21"/>
      <c r="AL39" s="21"/>
      <c r="AM39" s="21"/>
      <c r="AN39" s="21"/>
      <c r="AO39" s="21"/>
    </row>
    <row r="40" spans="1:41" ht="26.1" customHeight="1" x14ac:dyDescent="0.3">
      <c r="A40" s="331"/>
      <c r="B40" s="333"/>
      <c r="C40" s="339"/>
      <c r="D40" s="99" t="s">
        <v>78</v>
      </c>
      <c r="E40" s="99" t="s">
        <v>79</v>
      </c>
      <c r="F40" s="99" t="s">
        <v>80</v>
      </c>
      <c r="G40" s="99" t="s">
        <v>81</v>
      </c>
      <c r="H40" s="99" t="s">
        <v>82</v>
      </c>
      <c r="I40" s="99" t="s">
        <v>83</v>
      </c>
      <c r="J40" s="99" t="s">
        <v>84</v>
      </c>
      <c r="K40" s="99" t="s">
        <v>85</v>
      </c>
      <c r="L40" s="99" t="s">
        <v>86</v>
      </c>
      <c r="M40" s="99" t="s">
        <v>87</v>
      </c>
      <c r="N40" s="99" t="s">
        <v>88</v>
      </c>
      <c r="O40" s="99" t="s">
        <v>89</v>
      </c>
      <c r="P40" s="99" t="s">
        <v>90</v>
      </c>
      <c r="Q40" s="311" t="s">
        <v>91</v>
      </c>
      <c r="R40" s="312"/>
      <c r="S40" s="312"/>
      <c r="T40" s="312"/>
      <c r="U40" s="312"/>
      <c r="V40" s="312"/>
      <c r="W40" s="312"/>
      <c r="X40" s="337"/>
      <c r="Y40" s="311" t="s">
        <v>92</v>
      </c>
      <c r="Z40" s="312"/>
      <c r="AA40" s="312"/>
      <c r="AB40" s="312"/>
      <c r="AC40" s="312"/>
      <c r="AD40" s="312"/>
      <c r="AE40" s="313"/>
      <c r="AG40" s="26"/>
      <c r="AH40" s="26"/>
      <c r="AI40" s="26"/>
      <c r="AJ40" s="26"/>
      <c r="AK40" s="26"/>
      <c r="AL40" s="26"/>
      <c r="AM40" s="26"/>
      <c r="AN40" s="26"/>
      <c r="AO40" s="26"/>
    </row>
    <row r="41" spans="1:41" ht="82.2" customHeight="1" x14ac:dyDescent="0.3">
      <c r="A41" s="320" t="s">
        <v>93</v>
      </c>
      <c r="B41" s="322">
        <v>0.04</v>
      </c>
      <c r="C41" s="29" t="s">
        <v>66</v>
      </c>
      <c r="D41" s="30">
        <v>0</v>
      </c>
      <c r="E41" s="30">
        <v>0.25</v>
      </c>
      <c r="F41" s="30">
        <v>0.25</v>
      </c>
      <c r="G41" s="30">
        <v>0.25</v>
      </c>
      <c r="H41" s="30">
        <v>0.25</v>
      </c>
      <c r="I41" s="30"/>
      <c r="J41" s="30"/>
      <c r="K41" s="30"/>
      <c r="L41" s="30"/>
      <c r="M41" s="30"/>
      <c r="N41" s="30"/>
      <c r="O41" s="30"/>
      <c r="P41" s="109">
        <f t="shared" ref="P41:P46" si="0">SUM(D41:O41)</f>
        <v>1</v>
      </c>
      <c r="Q41" s="299" t="s">
        <v>94</v>
      </c>
      <c r="R41" s="300"/>
      <c r="S41" s="300"/>
      <c r="T41" s="300"/>
      <c r="U41" s="300"/>
      <c r="V41" s="300"/>
      <c r="W41" s="300"/>
      <c r="X41" s="301"/>
      <c r="Y41" s="305" t="s">
        <v>95</v>
      </c>
      <c r="Z41" s="306"/>
      <c r="AA41" s="306"/>
      <c r="AB41" s="306"/>
      <c r="AC41" s="306"/>
      <c r="AD41" s="306"/>
      <c r="AE41" s="307"/>
    </row>
    <row r="42" spans="1:41" ht="82.2" customHeight="1" x14ac:dyDescent="0.3">
      <c r="A42" s="324"/>
      <c r="B42" s="325"/>
      <c r="C42" s="27" t="s">
        <v>71</v>
      </c>
      <c r="D42" s="28">
        <v>0</v>
      </c>
      <c r="E42" s="28">
        <v>0.25</v>
      </c>
      <c r="F42" s="28"/>
      <c r="G42" s="28"/>
      <c r="H42" s="28"/>
      <c r="I42" s="28"/>
      <c r="J42" s="28"/>
      <c r="K42" s="28"/>
      <c r="L42" s="28"/>
      <c r="M42" s="28"/>
      <c r="N42" s="28"/>
      <c r="O42" s="28"/>
      <c r="P42" s="109">
        <f t="shared" si="0"/>
        <v>0.25</v>
      </c>
      <c r="Q42" s="314"/>
      <c r="R42" s="315"/>
      <c r="S42" s="315"/>
      <c r="T42" s="315"/>
      <c r="U42" s="315"/>
      <c r="V42" s="315"/>
      <c r="W42" s="315"/>
      <c r="X42" s="316"/>
      <c r="Y42" s="317"/>
      <c r="Z42" s="318"/>
      <c r="AA42" s="318"/>
      <c r="AB42" s="318"/>
      <c r="AC42" s="318"/>
      <c r="AD42" s="318"/>
      <c r="AE42" s="319"/>
    </row>
    <row r="43" spans="1:41" ht="82.2" customHeight="1" x14ac:dyDescent="0.3">
      <c r="A43" s="320" t="s">
        <v>96</v>
      </c>
      <c r="B43" s="322">
        <v>0.12</v>
      </c>
      <c r="C43" s="29" t="s">
        <v>66</v>
      </c>
      <c r="D43" s="30">
        <v>0</v>
      </c>
      <c r="E43" s="30">
        <v>0.25</v>
      </c>
      <c r="F43" s="30">
        <v>0.25</v>
      </c>
      <c r="G43" s="30">
        <v>0.25</v>
      </c>
      <c r="H43" s="30">
        <v>0.25</v>
      </c>
      <c r="I43" s="30"/>
      <c r="J43" s="30"/>
      <c r="K43" s="30"/>
      <c r="L43" s="30"/>
      <c r="M43" s="30"/>
      <c r="N43" s="30"/>
      <c r="O43" s="30"/>
      <c r="P43" s="109">
        <f t="shared" si="0"/>
        <v>1</v>
      </c>
      <c r="Q43" s="299" t="s">
        <v>97</v>
      </c>
      <c r="R43" s="300"/>
      <c r="S43" s="300"/>
      <c r="T43" s="300"/>
      <c r="U43" s="300"/>
      <c r="V43" s="300"/>
      <c r="W43" s="300"/>
      <c r="X43" s="301"/>
      <c r="Y43" s="305" t="s">
        <v>95</v>
      </c>
      <c r="Z43" s="306"/>
      <c r="AA43" s="306"/>
      <c r="AB43" s="306"/>
      <c r="AC43" s="306"/>
      <c r="AD43" s="306"/>
      <c r="AE43" s="307"/>
    </row>
    <row r="44" spans="1:41" ht="82.2" customHeight="1" x14ac:dyDescent="0.3">
      <c r="A44" s="324"/>
      <c r="B44" s="325"/>
      <c r="C44" s="27" t="s">
        <v>71</v>
      </c>
      <c r="D44" s="28">
        <v>0</v>
      </c>
      <c r="E44" s="28">
        <v>0.25</v>
      </c>
      <c r="F44" s="28"/>
      <c r="G44" s="28"/>
      <c r="H44" s="28"/>
      <c r="I44" s="28"/>
      <c r="J44" s="28"/>
      <c r="K44" s="28"/>
      <c r="L44" s="28"/>
      <c r="M44" s="28"/>
      <c r="N44" s="28"/>
      <c r="O44" s="28"/>
      <c r="P44" s="109">
        <f t="shared" si="0"/>
        <v>0.25</v>
      </c>
      <c r="Q44" s="314"/>
      <c r="R44" s="315"/>
      <c r="S44" s="315"/>
      <c r="T44" s="315"/>
      <c r="U44" s="315"/>
      <c r="V44" s="315"/>
      <c r="W44" s="315"/>
      <c r="X44" s="316"/>
      <c r="Y44" s="317"/>
      <c r="Z44" s="318"/>
      <c r="AA44" s="318"/>
      <c r="AB44" s="318"/>
      <c r="AC44" s="318"/>
      <c r="AD44" s="318"/>
      <c r="AE44" s="319"/>
    </row>
    <row r="45" spans="1:41" ht="82.2" customHeight="1" x14ac:dyDescent="0.3">
      <c r="A45" s="320" t="s">
        <v>98</v>
      </c>
      <c r="B45" s="322">
        <v>0.05</v>
      </c>
      <c r="C45" s="29" t="s">
        <v>66</v>
      </c>
      <c r="D45" s="30">
        <v>0</v>
      </c>
      <c r="E45" s="30">
        <v>0.25</v>
      </c>
      <c r="F45" s="30">
        <v>0.25</v>
      </c>
      <c r="G45" s="30">
        <v>0.25</v>
      </c>
      <c r="H45" s="30">
        <v>0.25</v>
      </c>
      <c r="I45" s="30"/>
      <c r="J45" s="30"/>
      <c r="K45" s="30"/>
      <c r="L45" s="30"/>
      <c r="M45" s="30"/>
      <c r="N45" s="30"/>
      <c r="O45" s="30"/>
      <c r="P45" s="109">
        <f t="shared" si="0"/>
        <v>1</v>
      </c>
      <c r="Q45" s="299" t="s">
        <v>99</v>
      </c>
      <c r="R45" s="300"/>
      <c r="S45" s="300"/>
      <c r="T45" s="300"/>
      <c r="U45" s="300"/>
      <c r="V45" s="300"/>
      <c r="W45" s="300"/>
      <c r="X45" s="301"/>
      <c r="Y45" s="305" t="s">
        <v>95</v>
      </c>
      <c r="Z45" s="306"/>
      <c r="AA45" s="306"/>
      <c r="AB45" s="306"/>
      <c r="AC45" s="306"/>
      <c r="AD45" s="306"/>
      <c r="AE45" s="307"/>
    </row>
    <row r="46" spans="1:41" ht="82.2" customHeight="1" thickBot="1" x14ac:dyDescent="0.35">
      <c r="A46" s="321"/>
      <c r="B46" s="323"/>
      <c r="C46" s="23" t="s">
        <v>71</v>
      </c>
      <c r="D46" s="31">
        <v>0</v>
      </c>
      <c r="E46" s="31">
        <v>0.25</v>
      </c>
      <c r="F46" s="31"/>
      <c r="G46" s="31"/>
      <c r="H46" s="31"/>
      <c r="I46" s="31"/>
      <c r="J46" s="31"/>
      <c r="K46" s="31"/>
      <c r="L46" s="31"/>
      <c r="M46" s="31"/>
      <c r="N46" s="31"/>
      <c r="O46" s="31"/>
      <c r="P46" s="110">
        <f t="shared" si="0"/>
        <v>0.25</v>
      </c>
      <c r="Q46" s="302"/>
      <c r="R46" s="303"/>
      <c r="S46" s="303"/>
      <c r="T46" s="303"/>
      <c r="U46" s="303"/>
      <c r="V46" s="303"/>
      <c r="W46" s="303"/>
      <c r="X46" s="304"/>
      <c r="Y46" s="308"/>
      <c r="Z46" s="309"/>
      <c r="AA46" s="309"/>
      <c r="AB46" s="309"/>
      <c r="AC46" s="309"/>
      <c r="AD46" s="309"/>
      <c r="AE46" s="310"/>
    </row>
    <row r="47" spans="1:41" ht="15" customHeight="1" x14ac:dyDescent="0.3"/>
  </sheetData>
  <mergeCells count="79">
    <mergeCell ref="C17:AE17"/>
    <mergeCell ref="Y28:AE29"/>
    <mergeCell ref="Y30:AE30"/>
    <mergeCell ref="B20:O20"/>
    <mergeCell ref="L15:Q15"/>
    <mergeCell ref="AA15:AE15"/>
    <mergeCell ref="R15:X15"/>
    <mergeCell ref="Q28:X29"/>
    <mergeCell ref="Q30:X30"/>
    <mergeCell ref="B30:C30"/>
    <mergeCell ref="A19:AE19"/>
    <mergeCell ref="P20:AE20"/>
    <mergeCell ref="C16:AB16"/>
    <mergeCell ref="B28:C29"/>
    <mergeCell ref="A28:A29"/>
    <mergeCell ref="A17:B17"/>
    <mergeCell ref="A1:A4"/>
    <mergeCell ref="B1:AA1"/>
    <mergeCell ref="B2:AA2"/>
    <mergeCell ref="B3:AA4"/>
    <mergeCell ref="AB1:AE1"/>
    <mergeCell ref="AB2:AE2"/>
    <mergeCell ref="AB3:AE3"/>
    <mergeCell ref="AB4:AE4"/>
    <mergeCell ref="A11:B13"/>
    <mergeCell ref="D7:H9"/>
    <mergeCell ref="A15:B15"/>
    <mergeCell ref="O7:P7"/>
    <mergeCell ref="C11:AE13"/>
    <mergeCell ref="C15:K15"/>
    <mergeCell ref="M7:N7"/>
    <mergeCell ref="O8:P8"/>
    <mergeCell ref="M9:N9"/>
    <mergeCell ref="O9:P9"/>
    <mergeCell ref="I7:J9"/>
    <mergeCell ref="K7:L9"/>
    <mergeCell ref="Y15:Z15"/>
    <mergeCell ref="A7:B9"/>
    <mergeCell ref="C7:C9"/>
    <mergeCell ref="M8:N8"/>
    <mergeCell ref="D28:O28"/>
    <mergeCell ref="P28:P29"/>
    <mergeCell ref="A27:AE27"/>
    <mergeCell ref="U34:X34"/>
    <mergeCell ref="Y34:AB34"/>
    <mergeCell ref="A32:AE32"/>
    <mergeCell ref="Q33:AE33"/>
    <mergeCell ref="Q34:T34"/>
    <mergeCell ref="A33:A34"/>
    <mergeCell ref="B33:B34"/>
    <mergeCell ref="C33:C34"/>
    <mergeCell ref="D33:P33"/>
    <mergeCell ref="AC34:AE34"/>
    <mergeCell ref="A35:A36"/>
    <mergeCell ref="B35:B36"/>
    <mergeCell ref="A39:A40"/>
    <mergeCell ref="B39:B40"/>
    <mergeCell ref="A38:AE38"/>
    <mergeCell ref="Q40:X40"/>
    <mergeCell ref="C39:C40"/>
    <mergeCell ref="D39:P39"/>
    <mergeCell ref="Q35:T36"/>
    <mergeCell ref="U35:X36"/>
    <mergeCell ref="Y35:AB36"/>
    <mergeCell ref="AC35:AE36"/>
    <mergeCell ref="Q39:AE39"/>
    <mergeCell ref="A45:A46"/>
    <mergeCell ref="B45:B46"/>
    <mergeCell ref="A41:A42"/>
    <mergeCell ref="B41:B42"/>
    <mergeCell ref="A43:A44"/>
    <mergeCell ref="B43:B44"/>
    <mergeCell ref="Q45:X46"/>
    <mergeCell ref="Y45:AE46"/>
    <mergeCell ref="Y40:AE40"/>
    <mergeCell ref="Q41:X42"/>
    <mergeCell ref="Y41:AE42"/>
    <mergeCell ref="Q43:X44"/>
    <mergeCell ref="Y43:AE44"/>
  </mergeCells>
  <dataValidations count="3">
    <dataValidation type="textLength" operator="lessThanOrEqual" allowBlank="1" showInputMessage="1" showErrorMessage="1" errorTitle="Máximo 2.000 caracteres" error="Máximo 2.000 caracteres" sqref="Q41 Q43 Q45 AC35 Q35 Y35" xr:uid="{00000000-0002-0000-0000-000000000000}">
      <formula1>2000</formula1>
    </dataValidation>
    <dataValidation type="textLength" operator="lessThanOrEqual" allowBlank="1" showInputMessage="1" showErrorMessage="1" errorTitle="Máximo 2.000 caracteres" error="Máximo 2.000 caracteres" promptTitle="2.000 caracteres" sqref="Q30:Q31" xr:uid="{00000000-0002-0000-0000-000001000000}">
      <formula1>2000</formula1>
    </dataValidation>
    <dataValidation type="list" allowBlank="1" showInputMessage="1" showErrorMessage="1" sqref="C7:C9" xr:uid="{00000000-0002-0000-0000-000002000000}">
      <formula1>$B$21:$M$21</formula1>
    </dataValidation>
  </dataValidations>
  <hyperlinks>
    <hyperlink ref="Y41" r:id="rId1" xr:uid="{8748202A-5F1E-430F-8EF8-8529F38F21E1}"/>
    <hyperlink ref="Y43" r:id="rId2" xr:uid="{030FBC43-9998-4C9C-B800-2B99E545BF15}"/>
    <hyperlink ref="Y45" r:id="rId3" xr:uid="{BBEBC6C4-6367-4736-9E49-D62606F491DB}"/>
  </hyperlinks>
  <pageMargins left="0.25" right="0.25" top="0.75" bottom="0.75" header="0.3" footer="0.3"/>
  <pageSetup scale="20" fitToHeight="0" orientation="landscape" r:id="rId4"/>
  <drawing r:id="rId5"/>
  <legacyDrawing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0DC13-42E5-43AE-92A7-BB371D7DD66E}">
  <dimension ref="A1:XFD18"/>
  <sheetViews>
    <sheetView view="pageBreakPreview" topLeftCell="A11" zoomScale="60" zoomScaleNormal="70" workbookViewId="0">
      <selection activeCell="A16" sqref="A16:A18"/>
    </sheetView>
  </sheetViews>
  <sheetFormatPr baseColWidth="10" defaultColWidth="10.88671875" defaultRowHeight="13.8" x14ac:dyDescent="0.3"/>
  <cols>
    <col min="1" max="1" width="15" style="32" customWidth="1"/>
    <col min="2" max="2" width="8.33203125" style="32" customWidth="1"/>
    <col min="3" max="3" width="17.44140625" style="32" customWidth="1"/>
    <col min="4" max="4" width="26.109375" style="32" customWidth="1"/>
    <col min="5" max="5" width="15.88671875" style="32" customWidth="1"/>
    <col min="6" max="8" width="29.33203125" style="32" customWidth="1"/>
    <col min="9" max="9" width="26.33203125" style="32" customWidth="1"/>
    <col min="10" max="10" width="27.88671875" style="32" customWidth="1"/>
    <col min="11" max="11" width="15.33203125" style="32" customWidth="1"/>
    <col min="12" max="13" width="21.109375" style="32" customWidth="1"/>
    <col min="14" max="18" width="8.6640625" style="32" customWidth="1"/>
    <col min="19" max="19" width="22.33203125" style="32" customWidth="1"/>
    <col min="20" max="20" width="27.88671875" style="32" customWidth="1"/>
    <col min="21" max="22" width="7.44140625" style="32" customWidth="1"/>
    <col min="23" max="23" width="10.5546875" style="32" customWidth="1"/>
    <col min="24" max="31" width="7.44140625" style="32" customWidth="1"/>
    <col min="32" max="32" width="5.88671875" style="32" customWidth="1"/>
    <col min="33" max="43" width="8.109375" style="32" customWidth="1"/>
    <col min="44" max="44" width="5.88671875" style="32" customWidth="1"/>
    <col min="45" max="45" width="17.109375" style="32" customWidth="1"/>
    <col min="46" max="46" width="15.88671875" style="96" customWidth="1"/>
    <col min="47" max="47" width="29.33203125" style="32" customWidth="1"/>
    <col min="48" max="48" width="22.44140625" style="32" customWidth="1"/>
    <col min="49" max="49" width="28.44140625" style="32" customWidth="1"/>
    <col min="50" max="51" width="24.44140625" style="32" customWidth="1"/>
    <col min="52" max="16382" width="10.88671875" style="32"/>
    <col min="16383" max="16383" width="9" style="32" customWidth="1"/>
    <col min="16384" max="16384" width="10.88671875" style="32"/>
  </cols>
  <sheetData>
    <row r="1" spans="1:51 16384:16384" ht="15.9" customHeight="1" x14ac:dyDescent="0.3">
      <c r="A1" s="574" t="s">
        <v>0</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6"/>
      <c r="AX1" s="569" t="s">
        <v>1</v>
      </c>
      <c r="AY1" s="570"/>
    </row>
    <row r="2" spans="1:51 16384:16384" ht="15.9" customHeight="1" x14ac:dyDescent="0.3">
      <c r="A2" s="577" t="s">
        <v>2</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c r="AW2" s="579"/>
      <c r="AX2" s="571" t="s">
        <v>3</v>
      </c>
      <c r="AY2" s="572"/>
    </row>
    <row r="3" spans="1:51 16384:16384" ht="15" customHeight="1" x14ac:dyDescent="0.3">
      <c r="A3" s="580" t="s">
        <v>162</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2"/>
      <c r="AX3" s="571" t="s">
        <v>5</v>
      </c>
      <c r="AY3" s="572"/>
    </row>
    <row r="4" spans="1:51 16384:16384" ht="15.9" customHeight="1" x14ac:dyDescent="0.3">
      <c r="A4" s="574"/>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6"/>
      <c r="AX4" s="573" t="s">
        <v>163</v>
      </c>
      <c r="AY4" s="573"/>
    </row>
    <row r="5" spans="1:51 16384:16384" ht="15" customHeight="1" x14ac:dyDescent="0.3">
      <c r="A5" s="557" t="s">
        <v>164</v>
      </c>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9"/>
      <c r="AG5" s="560" t="s">
        <v>13</v>
      </c>
      <c r="AH5" s="561"/>
      <c r="AI5" s="561"/>
      <c r="AJ5" s="561"/>
      <c r="AK5" s="561"/>
      <c r="AL5" s="561"/>
      <c r="AM5" s="561"/>
      <c r="AN5" s="561"/>
      <c r="AO5" s="561"/>
      <c r="AP5" s="561"/>
      <c r="AQ5" s="561"/>
      <c r="AR5" s="561"/>
      <c r="AS5" s="561"/>
      <c r="AT5" s="562"/>
      <c r="AU5" s="554" t="s">
        <v>165</v>
      </c>
      <c r="AV5" s="554" t="s">
        <v>166</v>
      </c>
      <c r="AW5" s="554" t="s">
        <v>167</v>
      </c>
      <c r="AX5" s="554" t="s">
        <v>168</v>
      </c>
      <c r="AY5" s="554" t="s">
        <v>169</v>
      </c>
    </row>
    <row r="6" spans="1:51 16384:16384" ht="15" customHeight="1" x14ac:dyDescent="0.3">
      <c r="A6" s="591" t="s">
        <v>9</v>
      </c>
      <c r="B6" s="592">
        <v>45351</v>
      </c>
      <c r="C6" s="593"/>
      <c r="D6" s="562"/>
      <c r="E6" s="594" t="s">
        <v>11</v>
      </c>
      <c r="F6" s="594"/>
      <c r="G6" s="590"/>
      <c r="H6" s="590"/>
      <c r="I6" s="560"/>
      <c r="J6" s="561"/>
      <c r="K6" s="561"/>
      <c r="L6" s="561"/>
      <c r="M6" s="561"/>
      <c r="N6" s="561"/>
      <c r="O6" s="561"/>
      <c r="P6" s="561"/>
      <c r="Q6" s="561"/>
      <c r="R6" s="561"/>
      <c r="S6" s="561"/>
      <c r="T6" s="561"/>
      <c r="U6" s="33"/>
      <c r="V6" s="33"/>
      <c r="W6" s="33"/>
      <c r="X6" s="33"/>
      <c r="Y6" s="33"/>
      <c r="Z6" s="33"/>
      <c r="AA6" s="33"/>
      <c r="AB6" s="33"/>
      <c r="AC6" s="33"/>
      <c r="AD6" s="33"/>
      <c r="AE6" s="33"/>
      <c r="AF6" s="34"/>
      <c r="AG6" s="563"/>
      <c r="AH6" s="564"/>
      <c r="AI6" s="564"/>
      <c r="AJ6" s="564"/>
      <c r="AK6" s="564"/>
      <c r="AL6" s="564"/>
      <c r="AM6" s="564"/>
      <c r="AN6" s="564"/>
      <c r="AO6" s="564"/>
      <c r="AP6" s="564"/>
      <c r="AQ6" s="564"/>
      <c r="AR6" s="564"/>
      <c r="AS6" s="564"/>
      <c r="AT6" s="565"/>
      <c r="AU6" s="555"/>
      <c r="AV6" s="555"/>
      <c r="AW6" s="555"/>
      <c r="AX6" s="555"/>
      <c r="AY6" s="555"/>
    </row>
    <row r="7" spans="1:51 16384:16384" ht="15" customHeight="1" x14ac:dyDescent="0.3">
      <c r="A7" s="591"/>
      <c r="B7" s="593"/>
      <c r="C7" s="593"/>
      <c r="D7" s="565"/>
      <c r="E7" s="594" t="s">
        <v>12</v>
      </c>
      <c r="F7" s="594"/>
      <c r="G7" s="595"/>
      <c r="H7" s="595"/>
      <c r="I7" s="563"/>
      <c r="J7" s="564"/>
      <c r="K7" s="564"/>
      <c r="L7" s="564"/>
      <c r="M7" s="564"/>
      <c r="N7" s="564"/>
      <c r="O7" s="564"/>
      <c r="P7" s="564"/>
      <c r="Q7" s="564"/>
      <c r="R7" s="564"/>
      <c r="S7" s="564"/>
      <c r="T7" s="564"/>
      <c r="U7" s="35"/>
      <c r="V7" s="35"/>
      <c r="W7" s="35"/>
      <c r="X7" s="35"/>
      <c r="Y7" s="35"/>
      <c r="Z7" s="35"/>
      <c r="AA7" s="35"/>
      <c r="AB7" s="35"/>
      <c r="AC7" s="35"/>
      <c r="AD7" s="35"/>
      <c r="AE7" s="35"/>
      <c r="AF7" s="36"/>
      <c r="AG7" s="563"/>
      <c r="AH7" s="564"/>
      <c r="AI7" s="564"/>
      <c r="AJ7" s="564"/>
      <c r="AK7" s="564"/>
      <c r="AL7" s="564"/>
      <c r="AM7" s="564"/>
      <c r="AN7" s="564"/>
      <c r="AO7" s="564"/>
      <c r="AP7" s="564"/>
      <c r="AQ7" s="564"/>
      <c r="AR7" s="564"/>
      <c r="AS7" s="564"/>
      <c r="AT7" s="565"/>
      <c r="AU7" s="555"/>
      <c r="AV7" s="555"/>
      <c r="AW7" s="555"/>
      <c r="AX7" s="555"/>
      <c r="AY7" s="555"/>
    </row>
    <row r="8" spans="1:51 16384:16384" ht="15" customHeight="1" x14ac:dyDescent="0.3">
      <c r="A8" s="591"/>
      <c r="B8" s="593"/>
      <c r="C8" s="593"/>
      <c r="D8" s="568"/>
      <c r="E8" s="594" t="s">
        <v>13</v>
      </c>
      <c r="F8" s="594"/>
      <c r="G8" s="590" t="s">
        <v>14</v>
      </c>
      <c r="H8" s="590"/>
      <c r="I8" s="566"/>
      <c r="J8" s="567"/>
      <c r="K8" s="567"/>
      <c r="L8" s="567"/>
      <c r="M8" s="567"/>
      <c r="N8" s="567"/>
      <c r="O8" s="567"/>
      <c r="P8" s="567"/>
      <c r="Q8" s="567"/>
      <c r="R8" s="567"/>
      <c r="S8" s="567"/>
      <c r="T8" s="567"/>
      <c r="U8" s="37"/>
      <c r="V8" s="37"/>
      <c r="W8" s="37"/>
      <c r="X8" s="37"/>
      <c r="Y8" s="37"/>
      <c r="Z8" s="37"/>
      <c r="AA8" s="37"/>
      <c r="AB8" s="37"/>
      <c r="AC8" s="37"/>
      <c r="AD8" s="37"/>
      <c r="AE8" s="37"/>
      <c r="AF8" s="38"/>
      <c r="AG8" s="563"/>
      <c r="AH8" s="564"/>
      <c r="AI8" s="564"/>
      <c r="AJ8" s="564"/>
      <c r="AK8" s="564"/>
      <c r="AL8" s="564"/>
      <c r="AM8" s="564"/>
      <c r="AN8" s="564"/>
      <c r="AO8" s="564"/>
      <c r="AP8" s="564"/>
      <c r="AQ8" s="564"/>
      <c r="AR8" s="564"/>
      <c r="AS8" s="564"/>
      <c r="AT8" s="565"/>
      <c r="AU8" s="555"/>
      <c r="AV8" s="555"/>
      <c r="AW8" s="555"/>
      <c r="AX8" s="555"/>
      <c r="AY8" s="555"/>
    </row>
    <row r="9" spans="1:51 16384:16384" ht="15" customHeight="1" x14ac:dyDescent="0.3">
      <c r="A9" s="557" t="s">
        <v>170</v>
      </c>
      <c r="B9" s="558"/>
      <c r="C9" s="558"/>
      <c r="D9" s="558"/>
      <c r="E9" s="590" t="s">
        <v>56</v>
      </c>
      <c r="F9" s="590"/>
      <c r="G9" s="590"/>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63"/>
      <c r="AH9" s="564"/>
      <c r="AI9" s="564"/>
      <c r="AJ9" s="564"/>
      <c r="AK9" s="564"/>
      <c r="AL9" s="564"/>
      <c r="AM9" s="564"/>
      <c r="AN9" s="564"/>
      <c r="AO9" s="564"/>
      <c r="AP9" s="564"/>
      <c r="AQ9" s="564"/>
      <c r="AR9" s="564"/>
      <c r="AS9" s="564"/>
      <c r="AT9" s="565"/>
      <c r="AU9" s="555"/>
      <c r="AV9" s="555"/>
      <c r="AW9" s="555"/>
      <c r="AX9" s="555"/>
      <c r="AY9" s="555"/>
    </row>
    <row r="10" spans="1:51 16384:16384" ht="15" customHeight="1" x14ac:dyDescent="0.3">
      <c r="A10" s="557" t="s">
        <v>171</v>
      </c>
      <c r="B10" s="558"/>
      <c r="C10" s="558"/>
      <c r="D10" s="558"/>
      <c r="E10" s="590" t="s">
        <v>172</v>
      </c>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66"/>
      <c r="AH10" s="567"/>
      <c r="AI10" s="567"/>
      <c r="AJ10" s="567"/>
      <c r="AK10" s="567"/>
      <c r="AL10" s="567"/>
      <c r="AM10" s="567"/>
      <c r="AN10" s="567"/>
      <c r="AO10" s="567"/>
      <c r="AP10" s="567"/>
      <c r="AQ10" s="567"/>
      <c r="AR10" s="567"/>
      <c r="AS10" s="567"/>
      <c r="AT10" s="568"/>
      <c r="AU10" s="555"/>
      <c r="AV10" s="555"/>
      <c r="AW10" s="555"/>
      <c r="AX10" s="555"/>
      <c r="AY10" s="555"/>
    </row>
    <row r="11" spans="1:51 16384:16384" ht="39.9" customHeight="1" x14ac:dyDescent="0.3">
      <c r="A11" s="587" t="s">
        <v>173</v>
      </c>
      <c r="B11" s="588"/>
      <c r="C11" s="588"/>
      <c r="D11" s="588"/>
      <c r="E11" s="589"/>
      <c r="F11" s="554" t="s">
        <v>174</v>
      </c>
      <c r="G11" s="554" t="s">
        <v>175</v>
      </c>
      <c r="H11" s="554" t="s">
        <v>176</v>
      </c>
      <c r="I11" s="554" t="s">
        <v>177</v>
      </c>
      <c r="J11" s="554" t="s">
        <v>178</v>
      </c>
      <c r="K11" s="554" t="s">
        <v>179</v>
      </c>
      <c r="L11" s="554" t="s">
        <v>180</v>
      </c>
      <c r="M11" s="554" t="s">
        <v>181</v>
      </c>
      <c r="N11" s="587" t="s">
        <v>182</v>
      </c>
      <c r="O11" s="588"/>
      <c r="P11" s="588"/>
      <c r="Q11" s="588"/>
      <c r="R11" s="589"/>
      <c r="S11" s="554" t="s">
        <v>183</v>
      </c>
      <c r="T11" s="554" t="s">
        <v>184</v>
      </c>
      <c r="U11" s="557" t="s">
        <v>185</v>
      </c>
      <c r="V11" s="558"/>
      <c r="W11" s="558"/>
      <c r="X11" s="558"/>
      <c r="Y11" s="558"/>
      <c r="Z11" s="558"/>
      <c r="AA11" s="558"/>
      <c r="AB11" s="558"/>
      <c r="AC11" s="558"/>
      <c r="AD11" s="558"/>
      <c r="AE11" s="558"/>
      <c r="AF11" s="559"/>
      <c r="AG11" s="557" t="s">
        <v>186</v>
      </c>
      <c r="AH11" s="558"/>
      <c r="AI11" s="558"/>
      <c r="AJ11" s="558"/>
      <c r="AK11" s="558"/>
      <c r="AL11" s="558"/>
      <c r="AM11" s="558"/>
      <c r="AN11" s="558"/>
      <c r="AO11" s="558"/>
      <c r="AP11" s="558"/>
      <c r="AQ11" s="558"/>
      <c r="AR11" s="559"/>
      <c r="AS11" s="587" t="s">
        <v>40</v>
      </c>
      <c r="AT11" s="589"/>
      <c r="AU11" s="555"/>
      <c r="AV11" s="555"/>
      <c r="AW11" s="555"/>
      <c r="AX11" s="555"/>
      <c r="AY11" s="555"/>
    </row>
    <row r="12" spans="1:51 16384:16384" ht="103.5" customHeight="1" x14ac:dyDescent="0.3">
      <c r="A12" s="39" t="s">
        <v>187</v>
      </c>
      <c r="B12" s="39" t="s">
        <v>188</v>
      </c>
      <c r="C12" s="39" t="s">
        <v>189</v>
      </c>
      <c r="D12" s="39" t="s">
        <v>190</v>
      </c>
      <c r="E12" s="39" t="s">
        <v>191</v>
      </c>
      <c r="F12" s="556"/>
      <c r="G12" s="556"/>
      <c r="H12" s="556"/>
      <c r="I12" s="556"/>
      <c r="J12" s="556"/>
      <c r="K12" s="556"/>
      <c r="L12" s="556"/>
      <c r="M12" s="556"/>
      <c r="N12" s="39">
        <v>2020</v>
      </c>
      <c r="O12" s="39">
        <v>2021</v>
      </c>
      <c r="P12" s="39">
        <v>2022</v>
      </c>
      <c r="Q12" s="39">
        <v>2023</v>
      </c>
      <c r="R12" s="39">
        <v>2024</v>
      </c>
      <c r="S12" s="556"/>
      <c r="T12" s="556"/>
      <c r="U12" s="45" t="s">
        <v>29</v>
      </c>
      <c r="V12" s="45" t="s">
        <v>8</v>
      </c>
      <c r="W12" s="45" t="s">
        <v>30</v>
      </c>
      <c r="X12" s="45" t="s">
        <v>31</v>
      </c>
      <c r="Y12" s="45" t="s">
        <v>32</v>
      </c>
      <c r="Z12" s="45" t="s">
        <v>33</v>
      </c>
      <c r="AA12" s="45" t="s">
        <v>34</v>
      </c>
      <c r="AB12" s="45" t="s">
        <v>35</v>
      </c>
      <c r="AC12" s="45" t="s">
        <v>36</v>
      </c>
      <c r="AD12" s="45" t="s">
        <v>37</v>
      </c>
      <c r="AE12" s="45" t="s">
        <v>38</v>
      </c>
      <c r="AF12" s="45" t="s">
        <v>39</v>
      </c>
      <c r="AG12" s="45" t="s">
        <v>29</v>
      </c>
      <c r="AH12" s="45" t="s">
        <v>8</v>
      </c>
      <c r="AI12" s="45" t="s">
        <v>30</v>
      </c>
      <c r="AJ12" s="45" t="s">
        <v>31</v>
      </c>
      <c r="AK12" s="45" t="s">
        <v>32</v>
      </c>
      <c r="AL12" s="45" t="s">
        <v>33</v>
      </c>
      <c r="AM12" s="45" t="s">
        <v>34</v>
      </c>
      <c r="AN12" s="45" t="s">
        <v>35</v>
      </c>
      <c r="AO12" s="45" t="s">
        <v>36</v>
      </c>
      <c r="AP12" s="45" t="s">
        <v>37</v>
      </c>
      <c r="AQ12" s="45" t="s">
        <v>38</v>
      </c>
      <c r="AR12" s="45" t="s">
        <v>39</v>
      </c>
      <c r="AS12" s="39" t="s">
        <v>192</v>
      </c>
      <c r="AT12" s="95" t="s">
        <v>193</v>
      </c>
      <c r="AU12" s="556"/>
      <c r="AV12" s="556"/>
      <c r="AW12" s="556"/>
      <c r="AX12" s="556"/>
      <c r="AY12" s="556"/>
    </row>
    <row r="13" spans="1:51 16384:16384" ht="211.5" customHeight="1" x14ac:dyDescent="0.3">
      <c r="A13" s="40"/>
      <c r="B13" s="40"/>
      <c r="C13" s="40"/>
      <c r="D13" s="41" t="s">
        <v>422</v>
      </c>
      <c r="E13" s="40"/>
      <c r="F13" s="201" t="s">
        <v>423</v>
      </c>
      <c r="G13" s="201" t="s">
        <v>424</v>
      </c>
      <c r="H13" s="41" t="s">
        <v>425</v>
      </c>
      <c r="I13" s="41" t="s">
        <v>312</v>
      </c>
      <c r="J13" s="41" t="s">
        <v>198</v>
      </c>
      <c r="K13" s="41" t="s">
        <v>199</v>
      </c>
      <c r="L13" s="41" t="s">
        <v>426</v>
      </c>
      <c r="M13" s="41" t="s">
        <v>427</v>
      </c>
      <c r="N13" s="42"/>
      <c r="O13" s="42"/>
      <c r="P13" s="42"/>
      <c r="Q13" s="42">
        <v>50</v>
      </c>
      <c r="R13" s="42">
        <v>8</v>
      </c>
      <c r="S13" s="42" t="s">
        <v>286</v>
      </c>
      <c r="T13" s="41" t="s">
        <v>428</v>
      </c>
      <c r="U13" s="43"/>
      <c r="V13" s="43"/>
      <c r="W13" s="43"/>
      <c r="X13" s="43"/>
      <c r="Y13" s="43">
        <v>8</v>
      </c>
      <c r="Z13" s="43"/>
      <c r="AA13" s="43"/>
      <c r="AB13" s="43"/>
      <c r="AC13" s="43"/>
      <c r="AD13" s="43"/>
      <c r="AE13" s="43"/>
      <c r="AF13" s="43"/>
      <c r="AG13" s="43"/>
      <c r="AH13" s="43">
        <v>1</v>
      </c>
      <c r="AI13" s="43"/>
      <c r="AJ13" s="43"/>
      <c r="AK13" s="43"/>
      <c r="AL13" s="43"/>
      <c r="AM13" s="43"/>
      <c r="AN13" s="43"/>
      <c r="AO13" s="43"/>
      <c r="AP13" s="43"/>
      <c r="AQ13" s="43"/>
      <c r="AR13" s="43"/>
      <c r="AS13" s="43">
        <f>IF(I13="suma",SUM(AG13:AR13),IF(I13="creciente",MAX(AG13:AR13),IF(I13="DECRECIENTE",Q13-MIN(AG13:AR13),IF(I13="CONSTANTE",AVERAGE(AG13:AR13)," "))))</f>
        <v>1</v>
      </c>
      <c r="AT13" s="44">
        <f>IF(I13="suma",AS13/R13,IF(I13="creciente",AS13/(MAX(U13:AF13)),IF(I13="DECRECIENTE",AS13/(Q13-(MIN(U13:AF13))),IF(I13="CONSTANTE",AS13/AVERAGE(U13:AF13)," "))))</f>
        <v>0.125</v>
      </c>
      <c r="AU13" s="202" t="s">
        <v>429</v>
      </c>
      <c r="AV13" s="203" t="s">
        <v>430</v>
      </c>
      <c r="AW13" s="202" t="s">
        <v>429</v>
      </c>
      <c r="AX13" s="193" t="s">
        <v>205</v>
      </c>
      <c r="AY13" s="193" t="s">
        <v>198</v>
      </c>
      <c r="XFD13" s="32" t="s">
        <v>312</v>
      </c>
    </row>
    <row r="14" spans="1:51 16384:16384" ht="125.25" customHeight="1" x14ac:dyDescent="0.3">
      <c r="A14" s="40"/>
      <c r="B14" s="40"/>
      <c r="C14" s="40"/>
      <c r="D14" s="41" t="s">
        <v>422</v>
      </c>
      <c r="E14" s="40"/>
      <c r="F14" s="201" t="s">
        <v>431</v>
      </c>
      <c r="G14" s="201" t="s">
        <v>432</v>
      </c>
      <c r="H14" s="41" t="s">
        <v>433</v>
      </c>
      <c r="I14" s="41" t="s">
        <v>312</v>
      </c>
      <c r="J14" s="40" t="s">
        <v>198</v>
      </c>
      <c r="K14" s="40" t="s">
        <v>199</v>
      </c>
      <c r="L14" s="41" t="s">
        <v>434</v>
      </c>
      <c r="M14" s="41" t="s">
        <v>427</v>
      </c>
      <c r="N14" s="43"/>
      <c r="O14" s="43"/>
      <c r="P14" s="43"/>
      <c r="Q14" s="43">
        <v>20</v>
      </c>
      <c r="R14" s="43">
        <v>4</v>
      </c>
      <c r="S14" s="42" t="s">
        <v>286</v>
      </c>
      <c r="T14" s="41" t="s">
        <v>435</v>
      </c>
      <c r="U14" s="43"/>
      <c r="V14" s="43"/>
      <c r="W14" s="43"/>
      <c r="X14" s="43">
        <v>2</v>
      </c>
      <c r="Y14" s="43">
        <v>2</v>
      </c>
      <c r="Z14" s="43"/>
      <c r="AA14" s="43"/>
      <c r="AB14" s="43"/>
      <c r="AC14" s="43"/>
      <c r="AD14" s="43"/>
      <c r="AE14" s="43"/>
      <c r="AF14" s="43"/>
      <c r="AG14" s="43"/>
      <c r="AH14" s="43"/>
      <c r="AI14" s="43"/>
      <c r="AJ14" s="43"/>
      <c r="AK14" s="43"/>
      <c r="AL14" s="43"/>
      <c r="AM14" s="43"/>
      <c r="AN14" s="43"/>
      <c r="AO14" s="43"/>
      <c r="AP14" s="43"/>
      <c r="AQ14" s="43"/>
      <c r="AR14" s="43"/>
      <c r="AS14" s="43">
        <f t="shared" ref="AS14" si="0">IF(I14="suma",SUM(AG14:AR14),IF(I14="creciente",MAX(AG14:AR14),IF(I14="DECRECIENTE",Q14-MIN(AG14:AR14),IF(I14="CONSTANTE",AVERAGE(AG14:AR14)," "))))</f>
        <v>0</v>
      </c>
      <c r="AT14" s="44">
        <f t="shared" ref="AT14" si="1">IF(I14="suma",AS14/R14,IF(I14="creciente",AS14/(MAX(U14:AF14)),IF(I14="DECRECIENTE",AS14/(Q14-(MIN(U14:AF14))),IF(I14="CONSTANTE",AS14/AVERAGE(U14:AF14)," "))))</f>
        <v>0</v>
      </c>
      <c r="AU14" s="202" t="s">
        <v>436</v>
      </c>
      <c r="AV14" s="44"/>
      <c r="AW14" s="41" t="s">
        <v>413</v>
      </c>
      <c r="AX14" s="193" t="s">
        <v>205</v>
      </c>
      <c r="AY14" s="193" t="s">
        <v>198</v>
      </c>
      <c r="XFD14" s="32" t="s">
        <v>318</v>
      </c>
    </row>
    <row r="15" spans="1:51 16384:16384" x14ac:dyDescent="0.3">
      <c r="A15" s="596" t="s">
        <v>340</v>
      </c>
      <c r="B15" s="597"/>
      <c r="C15" s="597"/>
      <c r="D15" s="597"/>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597"/>
      <c r="AG15" s="597"/>
      <c r="AH15" s="597"/>
      <c r="AI15" s="597"/>
      <c r="AJ15" s="597"/>
      <c r="AK15" s="597"/>
      <c r="AL15" s="597"/>
      <c r="AM15" s="597"/>
      <c r="AN15" s="597"/>
      <c r="AO15" s="597"/>
      <c r="AP15" s="597"/>
      <c r="AQ15" s="597"/>
      <c r="AR15" s="597"/>
      <c r="AS15" s="597"/>
      <c r="AT15" s="597"/>
      <c r="AU15" s="597"/>
      <c r="AV15" s="597"/>
      <c r="AW15" s="597"/>
      <c r="AX15" s="597"/>
      <c r="AY15" s="598"/>
    </row>
    <row r="16" spans="1:51 16384:16384" x14ac:dyDescent="0.3">
      <c r="A16" s="584" t="s">
        <v>295</v>
      </c>
      <c r="B16" s="583" t="s">
        <v>296</v>
      </c>
      <c r="C16" s="583"/>
      <c r="D16" s="583"/>
      <c r="E16" s="583"/>
      <c r="F16" s="583"/>
      <c r="G16" s="585" t="s">
        <v>297</v>
      </c>
      <c r="H16" s="585"/>
      <c r="I16" s="585"/>
      <c r="J16" s="585"/>
      <c r="K16" s="585"/>
      <c r="L16" s="585"/>
      <c r="M16" s="585"/>
      <c r="N16" s="585"/>
      <c r="O16" s="583" t="s">
        <v>296</v>
      </c>
      <c r="P16" s="583"/>
      <c r="Q16" s="583"/>
      <c r="R16" s="583"/>
      <c r="S16" s="583"/>
      <c r="T16" s="583"/>
      <c r="U16" s="583" t="s">
        <v>296</v>
      </c>
      <c r="V16" s="583"/>
      <c r="W16" s="583"/>
      <c r="X16" s="583"/>
      <c r="Y16" s="583"/>
      <c r="Z16" s="583"/>
      <c r="AA16" s="583"/>
      <c r="AB16" s="583"/>
      <c r="AC16" s="583" t="s">
        <v>296</v>
      </c>
      <c r="AD16" s="583"/>
      <c r="AE16" s="583"/>
      <c r="AF16" s="583"/>
      <c r="AG16" s="583"/>
      <c r="AH16" s="583"/>
      <c r="AI16" s="583"/>
      <c r="AJ16" s="583"/>
      <c r="AK16" s="583"/>
      <c r="AL16" s="583"/>
      <c r="AM16" s="583"/>
      <c r="AN16" s="583"/>
      <c r="AO16" s="585" t="s">
        <v>298</v>
      </c>
      <c r="AP16" s="585"/>
      <c r="AQ16" s="585"/>
      <c r="AR16" s="585"/>
      <c r="AS16" s="583" t="s">
        <v>299</v>
      </c>
      <c r="AT16" s="583"/>
      <c r="AU16" s="583"/>
      <c r="AV16" s="583"/>
      <c r="AW16" s="583"/>
      <c r="AX16" s="583"/>
      <c r="AY16" s="583"/>
    </row>
    <row r="17" spans="1:51" x14ac:dyDescent="0.3">
      <c r="A17" s="584"/>
      <c r="B17" s="583" t="s">
        <v>300</v>
      </c>
      <c r="C17" s="583"/>
      <c r="D17" s="583"/>
      <c r="E17" s="583"/>
      <c r="F17" s="583"/>
      <c r="G17" s="585"/>
      <c r="H17" s="585"/>
      <c r="I17" s="585"/>
      <c r="J17" s="585"/>
      <c r="K17" s="585"/>
      <c r="L17" s="585"/>
      <c r="M17" s="585"/>
      <c r="N17" s="585"/>
      <c r="O17" s="583" t="s">
        <v>300</v>
      </c>
      <c r="P17" s="583"/>
      <c r="Q17" s="583"/>
      <c r="R17" s="583"/>
      <c r="S17" s="583"/>
      <c r="T17" s="583"/>
      <c r="U17" s="583" t="s">
        <v>300</v>
      </c>
      <c r="V17" s="583"/>
      <c r="W17" s="583"/>
      <c r="X17" s="583"/>
      <c r="Y17" s="583"/>
      <c r="Z17" s="583"/>
      <c r="AA17" s="583"/>
      <c r="AB17" s="583"/>
      <c r="AC17" s="583" t="s">
        <v>300</v>
      </c>
      <c r="AD17" s="583"/>
      <c r="AE17" s="583"/>
      <c r="AF17" s="583"/>
      <c r="AG17" s="583"/>
      <c r="AH17" s="583"/>
      <c r="AI17" s="583"/>
      <c r="AJ17" s="583"/>
      <c r="AK17" s="583"/>
      <c r="AL17" s="583"/>
      <c r="AM17" s="583"/>
      <c r="AN17" s="583"/>
      <c r="AO17" s="585"/>
      <c r="AP17" s="585"/>
      <c r="AQ17" s="585"/>
      <c r="AR17" s="585"/>
      <c r="AS17" s="583" t="s">
        <v>301</v>
      </c>
      <c r="AT17" s="583"/>
      <c r="AU17" s="583"/>
      <c r="AV17" s="583"/>
      <c r="AW17" s="583"/>
      <c r="AX17" s="583"/>
      <c r="AY17" s="583"/>
    </row>
    <row r="18" spans="1:51" ht="15" customHeight="1" x14ac:dyDescent="0.3">
      <c r="A18" s="584"/>
      <c r="B18" s="583" t="s">
        <v>302</v>
      </c>
      <c r="C18" s="583"/>
      <c r="D18" s="583"/>
      <c r="E18" s="583"/>
      <c r="F18" s="583"/>
      <c r="G18" s="585"/>
      <c r="H18" s="585"/>
      <c r="I18" s="585"/>
      <c r="J18" s="585"/>
      <c r="K18" s="585"/>
      <c r="L18" s="585"/>
      <c r="M18" s="585"/>
      <c r="N18" s="585"/>
      <c r="O18" s="583" t="s">
        <v>302</v>
      </c>
      <c r="P18" s="583"/>
      <c r="Q18" s="583"/>
      <c r="R18" s="583"/>
      <c r="S18" s="583"/>
      <c r="T18" s="583"/>
      <c r="U18" s="583" t="s">
        <v>302</v>
      </c>
      <c r="V18" s="583"/>
      <c r="W18" s="583"/>
      <c r="X18" s="583"/>
      <c r="Y18" s="583"/>
      <c r="Z18" s="583"/>
      <c r="AA18" s="583"/>
      <c r="AB18" s="583"/>
      <c r="AC18" s="583" t="s">
        <v>302</v>
      </c>
      <c r="AD18" s="583"/>
      <c r="AE18" s="583"/>
      <c r="AF18" s="583"/>
      <c r="AG18" s="583"/>
      <c r="AH18" s="583"/>
      <c r="AI18" s="583"/>
      <c r="AJ18" s="583"/>
      <c r="AK18" s="583"/>
      <c r="AL18" s="583"/>
      <c r="AM18" s="583"/>
      <c r="AN18" s="583"/>
      <c r="AO18" s="585"/>
      <c r="AP18" s="585"/>
      <c r="AQ18" s="585"/>
      <c r="AR18" s="585"/>
      <c r="AS18" s="583" t="s">
        <v>303</v>
      </c>
      <c r="AT18" s="583"/>
      <c r="AU18" s="583"/>
      <c r="AV18" s="583"/>
      <c r="AW18" s="583"/>
      <c r="AX18" s="583"/>
      <c r="AY18" s="583"/>
    </row>
  </sheetData>
  <mergeCells count="62">
    <mergeCell ref="G6:H6"/>
    <mergeCell ref="G7:H7"/>
    <mergeCell ref="G8:H8"/>
    <mergeCell ref="A5:AF5"/>
    <mergeCell ref="AG5:AT10"/>
    <mergeCell ref="AU5:AU12"/>
    <mergeCell ref="G11:G12"/>
    <mergeCell ref="A10:D10"/>
    <mergeCell ref="E10:AF10"/>
    <mergeCell ref="J11:J12"/>
    <mergeCell ref="K11:K12"/>
    <mergeCell ref="S11:S12"/>
    <mergeCell ref="T11:T12"/>
    <mergeCell ref="U11:AF11"/>
    <mergeCell ref="D6:D8"/>
    <mergeCell ref="E6:F6"/>
    <mergeCell ref="I6:T8"/>
    <mergeCell ref="E7:F7"/>
    <mergeCell ref="E8:F8"/>
    <mergeCell ref="A9:D9"/>
    <mergeCell ref="E9:AF9"/>
    <mergeCell ref="A1:AW1"/>
    <mergeCell ref="AX1:AY1"/>
    <mergeCell ref="A2:AW2"/>
    <mergeCell ref="AX2:AY2"/>
    <mergeCell ref="A3:AW4"/>
    <mergeCell ref="AX3:AY3"/>
    <mergeCell ref="AX4:AY4"/>
    <mergeCell ref="AO16:AR18"/>
    <mergeCell ref="AS16:AY16"/>
    <mergeCell ref="AS18:AY18"/>
    <mergeCell ref="AS17:AY17"/>
    <mergeCell ref="AY5:AY12"/>
    <mergeCell ref="AV5:AV12"/>
    <mergeCell ref="AW5:AW12"/>
    <mergeCell ref="AX5:AX12"/>
    <mergeCell ref="AG11:AR11"/>
    <mergeCell ref="A15:AY15"/>
    <mergeCell ref="A16:A18"/>
    <mergeCell ref="B16:F16"/>
    <mergeCell ref="A6:A8"/>
    <mergeCell ref="B6:C8"/>
    <mergeCell ref="AS11:AT11"/>
    <mergeCell ref="M11:M12"/>
    <mergeCell ref="N11:R11"/>
    <mergeCell ref="A11:E11"/>
    <mergeCell ref="F11:F12"/>
    <mergeCell ref="L11:L12"/>
    <mergeCell ref="H11:H12"/>
    <mergeCell ref="I11:I12"/>
    <mergeCell ref="G16:N18"/>
    <mergeCell ref="O16:T16"/>
    <mergeCell ref="U16:AB16"/>
    <mergeCell ref="AC16:AN16"/>
    <mergeCell ref="B18:F18"/>
    <mergeCell ref="O18:T18"/>
    <mergeCell ref="U18:AB18"/>
    <mergeCell ref="AC18:AN18"/>
    <mergeCell ref="B17:F17"/>
    <mergeCell ref="O17:T17"/>
    <mergeCell ref="U17:AB17"/>
    <mergeCell ref="AC17:AN17"/>
  </mergeCells>
  <dataValidations count="1">
    <dataValidation type="list" allowBlank="1" showInputMessage="1" showErrorMessage="1" sqref="I13:I14" xr:uid="{030197C5-B391-4CC8-B0DB-18DC7BD20590}">
      <formula1>$XFD$13:$XFD$14</formula1>
    </dataValidation>
  </dataValidations>
  <hyperlinks>
    <hyperlink ref="AV13" r:id="rId1" xr:uid="{B6423D1E-A8EE-4CC8-90FF-705639A2DF0F}"/>
  </hyperlinks>
  <pageMargins left="0.7" right="0.7" top="0.75" bottom="0.75" header="0.3" footer="0.3"/>
  <pageSetup scale="16" orientation="landscape"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20983-5240-4A85-BE15-7F5997E018B5}">
  <sheetPr>
    <tabColor theme="4" tint="0.39997558519241921"/>
  </sheetPr>
  <dimension ref="A1:XFD19"/>
  <sheetViews>
    <sheetView topLeftCell="A13" zoomScale="50" zoomScaleNormal="50" workbookViewId="0">
      <selection activeCell="F30" sqref="F30"/>
    </sheetView>
  </sheetViews>
  <sheetFormatPr baseColWidth="10" defaultColWidth="10.88671875" defaultRowHeight="13.8" x14ac:dyDescent="0.3"/>
  <cols>
    <col min="1" max="1" width="15" style="32" customWidth="1"/>
    <col min="2" max="2" width="8.33203125" style="32" customWidth="1"/>
    <col min="3" max="3" width="15.6640625" style="32" customWidth="1"/>
    <col min="4" max="4" width="18.33203125" style="32" customWidth="1"/>
    <col min="5" max="5" width="15.88671875" style="32" customWidth="1"/>
    <col min="6" max="6" width="29.33203125" style="32" customWidth="1"/>
    <col min="7" max="7" width="37" style="32" customWidth="1"/>
    <col min="8" max="8" width="29.33203125" style="32" customWidth="1"/>
    <col min="9" max="9" width="20.5546875" style="32" customWidth="1"/>
    <col min="10" max="10" width="27.44140625" style="32" customWidth="1"/>
    <col min="11" max="11" width="15.33203125" style="32" customWidth="1"/>
    <col min="12" max="12" width="33.109375" style="32" customWidth="1"/>
    <col min="13" max="13" width="30.5546875" style="32" customWidth="1"/>
    <col min="14" max="18" width="8.6640625" style="32" customWidth="1"/>
    <col min="19" max="19" width="22.33203125" style="32" customWidth="1"/>
    <col min="20" max="20" width="22.44140625" style="32" customWidth="1"/>
    <col min="21" max="32" width="7.44140625" style="32" customWidth="1"/>
    <col min="33" max="43" width="8.109375" style="32" customWidth="1"/>
    <col min="44" max="44" width="5.88671875" style="32" customWidth="1"/>
    <col min="45" max="45" width="17.109375" style="32" customWidth="1"/>
    <col min="46" max="46" width="15.88671875" style="96" customWidth="1"/>
    <col min="47" max="47" width="56.88671875" style="32" customWidth="1"/>
    <col min="48" max="48" width="42.109375" style="32" customWidth="1"/>
    <col min="49" max="49" width="49" style="32" customWidth="1"/>
    <col min="50" max="51" width="24.44140625" style="32" customWidth="1"/>
    <col min="52" max="16382" width="10.88671875" style="32"/>
    <col min="16383" max="16383" width="9" style="32" customWidth="1"/>
    <col min="16384" max="16384" width="10.88671875" style="32"/>
  </cols>
  <sheetData>
    <row r="1" spans="1:51 16384:16384" ht="15.9" customHeight="1" x14ac:dyDescent="0.3">
      <c r="A1" s="574" t="s">
        <v>0</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6"/>
      <c r="AX1" s="569" t="s">
        <v>1</v>
      </c>
      <c r="AY1" s="570"/>
    </row>
    <row r="2" spans="1:51 16384:16384" ht="15.9" customHeight="1" x14ac:dyDescent="0.3">
      <c r="A2" s="577" t="s">
        <v>2</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c r="AW2" s="579"/>
      <c r="AX2" s="571" t="s">
        <v>3</v>
      </c>
      <c r="AY2" s="572"/>
    </row>
    <row r="3" spans="1:51 16384:16384" ht="15" customHeight="1" x14ac:dyDescent="0.3">
      <c r="A3" s="580" t="s">
        <v>162</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2"/>
      <c r="AX3" s="571" t="s">
        <v>5</v>
      </c>
      <c r="AY3" s="572"/>
    </row>
    <row r="4" spans="1:51 16384:16384" ht="15.9" customHeight="1" x14ac:dyDescent="0.3">
      <c r="A4" s="574"/>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6"/>
      <c r="AX4" s="573" t="s">
        <v>163</v>
      </c>
      <c r="AY4" s="573"/>
    </row>
    <row r="5" spans="1:51 16384:16384" ht="15" customHeight="1" x14ac:dyDescent="0.3">
      <c r="A5" s="557" t="s">
        <v>164</v>
      </c>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9"/>
      <c r="AG5" s="560" t="s">
        <v>13</v>
      </c>
      <c r="AH5" s="561"/>
      <c r="AI5" s="561"/>
      <c r="AJ5" s="561"/>
      <c r="AK5" s="561"/>
      <c r="AL5" s="561"/>
      <c r="AM5" s="561"/>
      <c r="AN5" s="561"/>
      <c r="AO5" s="561"/>
      <c r="AP5" s="561"/>
      <c r="AQ5" s="561"/>
      <c r="AR5" s="561"/>
      <c r="AS5" s="561"/>
      <c r="AT5" s="562"/>
      <c r="AU5" s="591" t="s">
        <v>165</v>
      </c>
      <c r="AV5" s="591" t="s">
        <v>166</v>
      </c>
      <c r="AW5" s="591" t="s">
        <v>167</v>
      </c>
      <c r="AX5" s="591" t="s">
        <v>168</v>
      </c>
      <c r="AY5" s="591" t="s">
        <v>169</v>
      </c>
    </row>
    <row r="6" spans="1:51 16384:16384" ht="15" customHeight="1" x14ac:dyDescent="0.3">
      <c r="A6" s="591" t="s">
        <v>9</v>
      </c>
      <c r="B6" s="592">
        <v>45351</v>
      </c>
      <c r="C6" s="593"/>
      <c r="D6" s="562"/>
      <c r="E6" s="594" t="s">
        <v>11</v>
      </c>
      <c r="F6" s="594"/>
      <c r="G6" s="590"/>
      <c r="H6" s="590"/>
      <c r="I6" s="560"/>
      <c r="J6" s="561"/>
      <c r="K6" s="561"/>
      <c r="L6" s="561"/>
      <c r="M6" s="561"/>
      <c r="N6" s="561"/>
      <c r="O6" s="561"/>
      <c r="P6" s="561"/>
      <c r="Q6" s="561"/>
      <c r="R6" s="561"/>
      <c r="S6" s="561"/>
      <c r="T6" s="561"/>
      <c r="U6" s="33"/>
      <c r="V6" s="33"/>
      <c r="W6" s="33"/>
      <c r="X6" s="33"/>
      <c r="Y6" s="33"/>
      <c r="Z6" s="33"/>
      <c r="AA6" s="33"/>
      <c r="AB6" s="33"/>
      <c r="AC6" s="33"/>
      <c r="AD6" s="33"/>
      <c r="AE6" s="33"/>
      <c r="AF6" s="34"/>
      <c r="AG6" s="563"/>
      <c r="AH6" s="564"/>
      <c r="AI6" s="564"/>
      <c r="AJ6" s="564"/>
      <c r="AK6" s="564"/>
      <c r="AL6" s="564"/>
      <c r="AM6" s="564"/>
      <c r="AN6" s="564"/>
      <c r="AO6" s="564"/>
      <c r="AP6" s="564"/>
      <c r="AQ6" s="564"/>
      <c r="AR6" s="564"/>
      <c r="AS6" s="564"/>
      <c r="AT6" s="565"/>
      <c r="AU6" s="591"/>
      <c r="AV6" s="591"/>
      <c r="AW6" s="591"/>
      <c r="AX6" s="591"/>
      <c r="AY6" s="591"/>
    </row>
    <row r="7" spans="1:51 16384:16384" ht="15" customHeight="1" x14ac:dyDescent="0.3">
      <c r="A7" s="591"/>
      <c r="B7" s="593"/>
      <c r="C7" s="593"/>
      <c r="D7" s="565"/>
      <c r="E7" s="594" t="s">
        <v>12</v>
      </c>
      <c r="F7" s="594"/>
      <c r="G7" s="595"/>
      <c r="H7" s="595"/>
      <c r="I7" s="563"/>
      <c r="J7" s="564"/>
      <c r="K7" s="564"/>
      <c r="L7" s="564"/>
      <c r="M7" s="564"/>
      <c r="N7" s="564"/>
      <c r="O7" s="564"/>
      <c r="P7" s="564"/>
      <c r="Q7" s="564"/>
      <c r="R7" s="564"/>
      <c r="S7" s="564"/>
      <c r="T7" s="564"/>
      <c r="U7" s="35"/>
      <c r="V7" s="35"/>
      <c r="W7" s="35"/>
      <c r="X7" s="35"/>
      <c r="Y7" s="35"/>
      <c r="Z7" s="35"/>
      <c r="AA7" s="35"/>
      <c r="AB7" s="35"/>
      <c r="AC7" s="35"/>
      <c r="AD7" s="35"/>
      <c r="AE7" s="35"/>
      <c r="AF7" s="36"/>
      <c r="AG7" s="563"/>
      <c r="AH7" s="564"/>
      <c r="AI7" s="564"/>
      <c r="AJ7" s="564"/>
      <c r="AK7" s="564"/>
      <c r="AL7" s="564"/>
      <c r="AM7" s="564"/>
      <c r="AN7" s="564"/>
      <c r="AO7" s="564"/>
      <c r="AP7" s="564"/>
      <c r="AQ7" s="564"/>
      <c r="AR7" s="564"/>
      <c r="AS7" s="564"/>
      <c r="AT7" s="565"/>
      <c r="AU7" s="591"/>
      <c r="AV7" s="591"/>
      <c r="AW7" s="591"/>
      <c r="AX7" s="591"/>
      <c r="AY7" s="591"/>
    </row>
    <row r="8" spans="1:51 16384:16384" ht="15" customHeight="1" x14ac:dyDescent="0.3">
      <c r="A8" s="591"/>
      <c r="B8" s="593"/>
      <c r="C8" s="593"/>
      <c r="D8" s="568"/>
      <c r="E8" s="594" t="s">
        <v>13</v>
      </c>
      <c r="F8" s="594"/>
      <c r="G8" s="590" t="s">
        <v>14</v>
      </c>
      <c r="H8" s="590"/>
      <c r="I8" s="566"/>
      <c r="J8" s="567"/>
      <c r="K8" s="567"/>
      <c r="L8" s="567"/>
      <c r="M8" s="567"/>
      <c r="N8" s="567"/>
      <c r="O8" s="567"/>
      <c r="P8" s="567"/>
      <c r="Q8" s="567"/>
      <c r="R8" s="567"/>
      <c r="S8" s="567"/>
      <c r="T8" s="567"/>
      <c r="U8" s="37"/>
      <c r="V8" s="37"/>
      <c r="W8" s="37"/>
      <c r="X8" s="37"/>
      <c r="Y8" s="37"/>
      <c r="Z8" s="37"/>
      <c r="AA8" s="37"/>
      <c r="AB8" s="37"/>
      <c r="AC8" s="37"/>
      <c r="AD8" s="37"/>
      <c r="AE8" s="37"/>
      <c r="AF8" s="38"/>
      <c r="AG8" s="563"/>
      <c r="AH8" s="564"/>
      <c r="AI8" s="564"/>
      <c r="AJ8" s="564"/>
      <c r="AK8" s="564"/>
      <c r="AL8" s="564"/>
      <c r="AM8" s="564"/>
      <c r="AN8" s="564"/>
      <c r="AO8" s="564"/>
      <c r="AP8" s="564"/>
      <c r="AQ8" s="564"/>
      <c r="AR8" s="564"/>
      <c r="AS8" s="564"/>
      <c r="AT8" s="565"/>
      <c r="AU8" s="591"/>
      <c r="AV8" s="591"/>
      <c r="AW8" s="591"/>
      <c r="AX8" s="591"/>
      <c r="AY8" s="591"/>
    </row>
    <row r="9" spans="1:51 16384:16384" ht="15" customHeight="1" x14ac:dyDescent="0.3">
      <c r="A9" s="557" t="s">
        <v>170</v>
      </c>
      <c r="B9" s="558"/>
      <c r="C9" s="558"/>
      <c r="D9" s="558"/>
      <c r="E9" s="590" t="s">
        <v>56</v>
      </c>
      <c r="F9" s="590"/>
      <c r="G9" s="590"/>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63"/>
      <c r="AH9" s="564"/>
      <c r="AI9" s="564"/>
      <c r="AJ9" s="564"/>
      <c r="AK9" s="564"/>
      <c r="AL9" s="564"/>
      <c r="AM9" s="564"/>
      <c r="AN9" s="564"/>
      <c r="AO9" s="564"/>
      <c r="AP9" s="564"/>
      <c r="AQ9" s="564"/>
      <c r="AR9" s="564"/>
      <c r="AS9" s="564"/>
      <c r="AT9" s="565"/>
      <c r="AU9" s="591"/>
      <c r="AV9" s="591"/>
      <c r="AW9" s="591"/>
      <c r="AX9" s="591"/>
      <c r="AY9" s="591"/>
    </row>
    <row r="10" spans="1:51 16384:16384" ht="15" customHeight="1" x14ac:dyDescent="0.3">
      <c r="A10" s="557" t="s">
        <v>171</v>
      </c>
      <c r="B10" s="558"/>
      <c r="C10" s="558"/>
      <c r="D10" s="558"/>
      <c r="E10" s="590" t="s">
        <v>172</v>
      </c>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63"/>
      <c r="AH10" s="564"/>
      <c r="AI10" s="564"/>
      <c r="AJ10" s="564"/>
      <c r="AK10" s="564"/>
      <c r="AL10" s="564"/>
      <c r="AM10" s="564"/>
      <c r="AN10" s="564"/>
      <c r="AO10" s="564"/>
      <c r="AP10" s="564"/>
      <c r="AQ10" s="564"/>
      <c r="AR10" s="564"/>
      <c r="AS10" s="564"/>
      <c r="AT10" s="565"/>
      <c r="AU10" s="591"/>
      <c r="AV10" s="591"/>
      <c r="AW10" s="591"/>
      <c r="AX10" s="591"/>
      <c r="AY10" s="591"/>
    </row>
    <row r="11" spans="1:51 16384:16384" ht="39.9" customHeight="1" x14ac:dyDescent="0.3">
      <c r="A11" s="587" t="s">
        <v>173</v>
      </c>
      <c r="B11" s="588"/>
      <c r="C11" s="588"/>
      <c r="D11" s="588"/>
      <c r="E11" s="589"/>
      <c r="F11" s="554" t="s">
        <v>174</v>
      </c>
      <c r="G11" s="554" t="s">
        <v>175</v>
      </c>
      <c r="H11" s="554" t="s">
        <v>176</v>
      </c>
      <c r="I11" s="554" t="s">
        <v>177</v>
      </c>
      <c r="J11" s="554" t="s">
        <v>178</v>
      </c>
      <c r="K11" s="554" t="s">
        <v>179</v>
      </c>
      <c r="L11" s="554" t="s">
        <v>180</v>
      </c>
      <c r="M11" s="554" t="s">
        <v>181</v>
      </c>
      <c r="N11" s="587" t="s">
        <v>182</v>
      </c>
      <c r="O11" s="588"/>
      <c r="P11" s="588"/>
      <c r="Q11" s="588"/>
      <c r="R11" s="589"/>
      <c r="S11" s="554" t="s">
        <v>183</v>
      </c>
      <c r="T11" s="591" t="s">
        <v>184</v>
      </c>
      <c r="U11" s="611" t="s">
        <v>185</v>
      </c>
      <c r="V11" s="611"/>
      <c r="W11" s="611"/>
      <c r="X11" s="611"/>
      <c r="Y11" s="611"/>
      <c r="Z11" s="611"/>
      <c r="AA11" s="611"/>
      <c r="AB11" s="611"/>
      <c r="AC11" s="611"/>
      <c r="AD11" s="611"/>
      <c r="AE11" s="611"/>
      <c r="AF11" s="611"/>
      <c r="AG11" s="611" t="s">
        <v>186</v>
      </c>
      <c r="AH11" s="611"/>
      <c r="AI11" s="611"/>
      <c r="AJ11" s="611"/>
      <c r="AK11" s="611"/>
      <c r="AL11" s="611"/>
      <c r="AM11" s="611"/>
      <c r="AN11" s="611"/>
      <c r="AO11" s="611"/>
      <c r="AP11" s="611"/>
      <c r="AQ11" s="611"/>
      <c r="AR11" s="611"/>
      <c r="AS11" s="591" t="s">
        <v>40</v>
      </c>
      <c r="AT11" s="591"/>
      <c r="AU11" s="591"/>
      <c r="AV11" s="591"/>
      <c r="AW11" s="591"/>
      <c r="AX11" s="591"/>
      <c r="AY11" s="591"/>
    </row>
    <row r="12" spans="1:51 16384:16384" ht="99" customHeight="1" x14ac:dyDescent="0.3">
      <c r="A12" s="39" t="s">
        <v>187</v>
      </c>
      <c r="B12" s="39" t="s">
        <v>188</v>
      </c>
      <c r="C12" s="39" t="s">
        <v>189</v>
      </c>
      <c r="D12" s="39" t="s">
        <v>190</v>
      </c>
      <c r="E12" s="39" t="s">
        <v>191</v>
      </c>
      <c r="F12" s="556"/>
      <c r="G12" s="556"/>
      <c r="H12" s="556"/>
      <c r="I12" s="556"/>
      <c r="J12" s="556"/>
      <c r="K12" s="556"/>
      <c r="L12" s="556"/>
      <c r="M12" s="556"/>
      <c r="N12" s="39">
        <v>2020</v>
      </c>
      <c r="O12" s="39">
        <v>2021</v>
      </c>
      <c r="P12" s="39">
        <v>2022</v>
      </c>
      <c r="Q12" s="39">
        <v>2023</v>
      </c>
      <c r="R12" s="39">
        <v>2024</v>
      </c>
      <c r="S12" s="556"/>
      <c r="T12" s="591"/>
      <c r="U12" s="238" t="s">
        <v>29</v>
      </c>
      <c r="V12" s="238" t="s">
        <v>8</v>
      </c>
      <c r="W12" s="238" t="s">
        <v>30</v>
      </c>
      <c r="X12" s="238" t="s">
        <v>31</v>
      </c>
      <c r="Y12" s="238" t="s">
        <v>32</v>
      </c>
      <c r="Z12" s="238" t="s">
        <v>33</v>
      </c>
      <c r="AA12" s="238" t="s">
        <v>34</v>
      </c>
      <c r="AB12" s="238" t="s">
        <v>35</v>
      </c>
      <c r="AC12" s="238" t="s">
        <v>36</v>
      </c>
      <c r="AD12" s="238" t="s">
        <v>37</v>
      </c>
      <c r="AE12" s="238" t="s">
        <v>38</v>
      </c>
      <c r="AF12" s="238" t="s">
        <v>39</v>
      </c>
      <c r="AG12" s="238" t="s">
        <v>29</v>
      </c>
      <c r="AH12" s="238" t="s">
        <v>8</v>
      </c>
      <c r="AI12" s="238" t="s">
        <v>30</v>
      </c>
      <c r="AJ12" s="238" t="s">
        <v>31</v>
      </c>
      <c r="AK12" s="238" t="s">
        <v>32</v>
      </c>
      <c r="AL12" s="238" t="s">
        <v>33</v>
      </c>
      <c r="AM12" s="238" t="s">
        <v>34</v>
      </c>
      <c r="AN12" s="238" t="s">
        <v>35</v>
      </c>
      <c r="AO12" s="238" t="s">
        <v>36</v>
      </c>
      <c r="AP12" s="238" t="s">
        <v>37</v>
      </c>
      <c r="AQ12" s="238" t="s">
        <v>38</v>
      </c>
      <c r="AR12" s="238" t="s">
        <v>39</v>
      </c>
      <c r="AS12" s="39" t="s">
        <v>192</v>
      </c>
      <c r="AT12" s="95" t="s">
        <v>193</v>
      </c>
      <c r="AU12" s="591"/>
      <c r="AV12" s="591"/>
      <c r="AW12" s="591"/>
      <c r="AX12" s="591"/>
      <c r="AY12" s="591"/>
    </row>
    <row r="13" spans="1:51 16384:16384" ht="101.25" customHeight="1" x14ac:dyDescent="0.3">
      <c r="A13" s="40"/>
      <c r="B13" s="40"/>
      <c r="C13" s="40">
        <v>7</v>
      </c>
      <c r="D13" s="141" t="s">
        <v>437</v>
      </c>
      <c r="E13" s="228" t="s">
        <v>414</v>
      </c>
      <c r="F13" s="229" t="s">
        <v>438</v>
      </c>
      <c r="G13" s="229" t="s">
        <v>439</v>
      </c>
      <c r="H13" s="229" t="s">
        <v>440</v>
      </c>
      <c r="I13" s="228" t="s">
        <v>197</v>
      </c>
      <c r="J13" s="229" t="s">
        <v>198</v>
      </c>
      <c r="K13" s="229" t="s">
        <v>199</v>
      </c>
      <c r="L13" s="229" t="s">
        <v>440</v>
      </c>
      <c r="M13" s="229" t="s">
        <v>441</v>
      </c>
      <c r="N13" s="229" t="s">
        <v>414</v>
      </c>
      <c r="O13" s="229" t="s">
        <v>414</v>
      </c>
      <c r="P13" s="229" t="s">
        <v>414</v>
      </c>
      <c r="Q13" s="229" t="s">
        <v>414</v>
      </c>
      <c r="R13" s="230">
        <v>4</v>
      </c>
      <c r="S13" s="229" t="s">
        <v>442</v>
      </c>
      <c r="T13" s="141" t="s">
        <v>443</v>
      </c>
      <c r="U13" s="239" t="s">
        <v>414</v>
      </c>
      <c r="V13" s="239">
        <v>2</v>
      </c>
      <c r="W13" s="239">
        <v>1</v>
      </c>
      <c r="X13" s="239">
        <v>1</v>
      </c>
      <c r="Y13" s="239" t="s">
        <v>414</v>
      </c>
      <c r="Z13" s="239" t="s">
        <v>414</v>
      </c>
      <c r="AA13" s="239" t="s">
        <v>414</v>
      </c>
      <c r="AB13" s="239" t="s">
        <v>414</v>
      </c>
      <c r="AC13" s="239" t="s">
        <v>414</v>
      </c>
      <c r="AD13" s="239" t="s">
        <v>414</v>
      </c>
      <c r="AE13" s="239" t="s">
        <v>414</v>
      </c>
      <c r="AF13" s="241" t="s">
        <v>414</v>
      </c>
      <c r="AG13" s="241" t="s">
        <v>414</v>
      </c>
      <c r="AH13" s="241">
        <v>2</v>
      </c>
      <c r="AI13" s="241" t="s">
        <v>414</v>
      </c>
      <c r="AJ13" s="241" t="s">
        <v>414</v>
      </c>
      <c r="AK13" s="241" t="s">
        <v>414</v>
      </c>
      <c r="AL13" s="241" t="s">
        <v>414</v>
      </c>
      <c r="AM13" s="241" t="s">
        <v>414</v>
      </c>
      <c r="AN13" s="241" t="s">
        <v>414</v>
      </c>
      <c r="AO13" s="241" t="s">
        <v>414</v>
      </c>
      <c r="AP13" s="241" t="s">
        <v>414</v>
      </c>
      <c r="AQ13" s="241" t="s">
        <v>414</v>
      </c>
      <c r="AR13" s="242" t="s">
        <v>414</v>
      </c>
      <c r="AS13" s="241">
        <v>2</v>
      </c>
      <c r="AT13" s="204">
        <f>IF(I13="suma",AS13/R13,IF(I13="creciente",AS13/(MAX(U13:AF13)),IF(I13="DECRECIENTE",AS13/(Q13-(MIN(U13:AF13))),IF(I13="CONSTANTE",AS13/AVERAGE(U13:AF13)," "))))</f>
        <v>0.5</v>
      </c>
      <c r="AU13" s="141" t="s">
        <v>444</v>
      </c>
      <c r="AV13" s="298" t="s">
        <v>445</v>
      </c>
      <c r="AW13" s="141" t="s">
        <v>444</v>
      </c>
      <c r="AX13" s="202" t="s">
        <v>205</v>
      </c>
      <c r="AY13" s="202" t="s">
        <v>198</v>
      </c>
      <c r="XFD13" s="32" t="s">
        <v>312</v>
      </c>
    </row>
    <row r="14" spans="1:51 16384:16384" ht="216" customHeight="1" x14ac:dyDescent="0.3">
      <c r="A14" s="40"/>
      <c r="B14" s="40"/>
      <c r="C14" s="40">
        <v>7</v>
      </c>
      <c r="D14" s="231" t="s">
        <v>437</v>
      </c>
      <c r="E14" s="232" t="s">
        <v>414</v>
      </c>
      <c r="F14" s="233" t="s">
        <v>446</v>
      </c>
      <c r="G14" s="233" t="s">
        <v>447</v>
      </c>
      <c r="H14" s="233" t="s">
        <v>448</v>
      </c>
      <c r="I14" s="234" t="s">
        <v>210</v>
      </c>
      <c r="J14" s="229" t="s">
        <v>234</v>
      </c>
      <c r="K14" s="233" t="s">
        <v>349</v>
      </c>
      <c r="L14" s="233" t="s">
        <v>448</v>
      </c>
      <c r="M14" s="235" t="s">
        <v>441</v>
      </c>
      <c r="N14" s="232" t="s">
        <v>414</v>
      </c>
      <c r="O14" s="232" t="s">
        <v>414</v>
      </c>
      <c r="P14" s="232" t="s">
        <v>414</v>
      </c>
      <c r="Q14" s="232" t="s">
        <v>414</v>
      </c>
      <c r="R14" s="236">
        <v>1</v>
      </c>
      <c r="S14" s="234" t="s">
        <v>213</v>
      </c>
      <c r="T14" s="159" t="s">
        <v>449</v>
      </c>
      <c r="U14" s="239" t="s">
        <v>414</v>
      </c>
      <c r="V14" s="240">
        <v>1</v>
      </c>
      <c r="W14" s="240">
        <v>1</v>
      </c>
      <c r="X14" s="240">
        <v>1</v>
      </c>
      <c r="Y14" s="240">
        <v>1</v>
      </c>
      <c r="Z14" s="239" t="s">
        <v>414</v>
      </c>
      <c r="AA14" s="239" t="s">
        <v>414</v>
      </c>
      <c r="AB14" s="239" t="s">
        <v>414</v>
      </c>
      <c r="AC14" s="239" t="s">
        <v>414</v>
      </c>
      <c r="AD14" s="239" t="s">
        <v>414</v>
      </c>
      <c r="AE14" s="239" t="s">
        <v>414</v>
      </c>
      <c r="AF14" s="241" t="s">
        <v>414</v>
      </c>
      <c r="AG14" s="241" t="s">
        <v>414</v>
      </c>
      <c r="AH14" s="240">
        <v>1</v>
      </c>
      <c r="AI14" s="241" t="s">
        <v>414</v>
      </c>
      <c r="AJ14" s="241" t="s">
        <v>414</v>
      </c>
      <c r="AK14" s="241" t="s">
        <v>414</v>
      </c>
      <c r="AL14" s="241" t="s">
        <v>414</v>
      </c>
      <c r="AM14" s="241" t="s">
        <v>414</v>
      </c>
      <c r="AN14" s="241" t="s">
        <v>414</v>
      </c>
      <c r="AO14" s="241" t="s">
        <v>414</v>
      </c>
      <c r="AP14" s="241" t="s">
        <v>414</v>
      </c>
      <c r="AQ14" s="241" t="s">
        <v>414</v>
      </c>
      <c r="AR14" s="242" t="s">
        <v>414</v>
      </c>
      <c r="AS14" s="242">
        <v>1</v>
      </c>
      <c r="AT14" s="204">
        <f t="shared" ref="AT14:AT16" si="0">IF(I14="suma",AS14/R14,IF(I14="creciente",AS14/(MAX(U14:AF14)),IF(I14="DECRECIENTE",AS14/(Q14-(MIN(U14:AF14))),IF(I14="CONSTANTE",AS14/AVERAGE(U14:AF14)," "))))</f>
        <v>1</v>
      </c>
      <c r="AU14" s="141" t="s">
        <v>450</v>
      </c>
      <c r="AV14" s="298" t="s">
        <v>451</v>
      </c>
      <c r="AW14" s="141" t="s">
        <v>450</v>
      </c>
      <c r="AX14" s="202" t="s">
        <v>205</v>
      </c>
      <c r="AY14" s="202" t="s">
        <v>198</v>
      </c>
      <c r="XFD14" s="32" t="s">
        <v>324</v>
      </c>
    </row>
    <row r="15" spans="1:51 16384:16384" ht="90" customHeight="1" x14ac:dyDescent="0.3">
      <c r="A15" s="40"/>
      <c r="B15" s="40"/>
      <c r="C15" s="40">
        <v>7</v>
      </c>
      <c r="D15" s="231" t="s">
        <v>437</v>
      </c>
      <c r="E15" s="232" t="s">
        <v>414</v>
      </c>
      <c r="F15" s="233" t="s">
        <v>452</v>
      </c>
      <c r="G15" s="233" t="s">
        <v>453</v>
      </c>
      <c r="H15" s="233" t="s">
        <v>454</v>
      </c>
      <c r="I15" s="234" t="s">
        <v>210</v>
      </c>
      <c r="J15" s="229" t="s">
        <v>234</v>
      </c>
      <c r="K15" s="233" t="s">
        <v>349</v>
      </c>
      <c r="L15" s="233" t="s">
        <v>454</v>
      </c>
      <c r="M15" s="235" t="s">
        <v>441</v>
      </c>
      <c r="N15" s="232" t="s">
        <v>414</v>
      </c>
      <c r="O15" s="232" t="s">
        <v>414</v>
      </c>
      <c r="P15" s="232" t="s">
        <v>414</v>
      </c>
      <c r="Q15" s="232" t="s">
        <v>414</v>
      </c>
      <c r="R15" s="236">
        <v>0.9</v>
      </c>
      <c r="S15" s="234" t="s">
        <v>202</v>
      </c>
      <c r="T15" s="159" t="s">
        <v>455</v>
      </c>
      <c r="U15" s="239" t="s">
        <v>414</v>
      </c>
      <c r="V15" s="239" t="s">
        <v>414</v>
      </c>
      <c r="W15" s="239" t="s">
        <v>414</v>
      </c>
      <c r="X15" s="240">
        <v>0.9</v>
      </c>
      <c r="Y15" s="239" t="s">
        <v>414</v>
      </c>
      <c r="Z15" s="239" t="s">
        <v>414</v>
      </c>
      <c r="AA15" s="239" t="s">
        <v>414</v>
      </c>
      <c r="AB15" s="239" t="s">
        <v>414</v>
      </c>
      <c r="AC15" s="239" t="s">
        <v>414</v>
      </c>
      <c r="AD15" s="239" t="s">
        <v>414</v>
      </c>
      <c r="AE15" s="239" t="s">
        <v>414</v>
      </c>
      <c r="AF15" s="239" t="s">
        <v>414</v>
      </c>
      <c r="AG15" s="241" t="s">
        <v>414</v>
      </c>
      <c r="AH15" s="241" t="s">
        <v>414</v>
      </c>
      <c r="AI15" s="241" t="s">
        <v>414</v>
      </c>
      <c r="AJ15" s="241" t="s">
        <v>414</v>
      </c>
      <c r="AK15" s="241" t="s">
        <v>414</v>
      </c>
      <c r="AL15" s="241" t="s">
        <v>414</v>
      </c>
      <c r="AM15" s="241" t="s">
        <v>414</v>
      </c>
      <c r="AN15" s="241" t="s">
        <v>414</v>
      </c>
      <c r="AO15" s="241" t="s">
        <v>414</v>
      </c>
      <c r="AP15" s="241" t="s">
        <v>414</v>
      </c>
      <c r="AQ15" s="241" t="s">
        <v>414</v>
      </c>
      <c r="AR15" s="241" t="s">
        <v>414</v>
      </c>
      <c r="AS15" s="242">
        <v>0</v>
      </c>
      <c r="AT15" s="204">
        <f t="shared" si="0"/>
        <v>0</v>
      </c>
      <c r="AU15" s="202" t="s">
        <v>204</v>
      </c>
      <c r="AV15" s="202"/>
      <c r="AW15" s="202" t="s">
        <v>204</v>
      </c>
      <c r="AX15" s="202" t="s">
        <v>205</v>
      </c>
      <c r="AY15" s="202" t="s">
        <v>198</v>
      </c>
      <c r="XFD15" s="32" t="s">
        <v>308</v>
      </c>
    </row>
    <row r="16" spans="1:51 16384:16384" ht="90" customHeight="1" x14ac:dyDescent="0.3">
      <c r="A16" s="40"/>
      <c r="B16" s="40"/>
      <c r="C16" s="40">
        <v>7</v>
      </c>
      <c r="D16" s="231" t="s">
        <v>437</v>
      </c>
      <c r="E16" s="232" t="s">
        <v>414</v>
      </c>
      <c r="F16" s="233" t="s">
        <v>456</v>
      </c>
      <c r="G16" s="233" t="s">
        <v>457</v>
      </c>
      <c r="H16" s="233" t="s">
        <v>458</v>
      </c>
      <c r="I16" s="234" t="s">
        <v>197</v>
      </c>
      <c r="J16" s="229" t="s">
        <v>198</v>
      </c>
      <c r="K16" s="233" t="s">
        <v>199</v>
      </c>
      <c r="L16" s="233" t="s">
        <v>458</v>
      </c>
      <c r="M16" s="235" t="s">
        <v>441</v>
      </c>
      <c r="N16" s="232" t="s">
        <v>414</v>
      </c>
      <c r="O16" s="232" t="s">
        <v>414</v>
      </c>
      <c r="P16" s="232" t="s">
        <v>414</v>
      </c>
      <c r="Q16" s="232" t="s">
        <v>414</v>
      </c>
      <c r="R16" s="237">
        <v>1</v>
      </c>
      <c r="S16" s="234" t="s">
        <v>202</v>
      </c>
      <c r="T16" s="159" t="s">
        <v>459</v>
      </c>
      <c r="U16" s="239" t="s">
        <v>414</v>
      </c>
      <c r="V16" s="239" t="s">
        <v>414</v>
      </c>
      <c r="W16" s="239" t="s">
        <v>414</v>
      </c>
      <c r="X16" s="239">
        <v>1</v>
      </c>
      <c r="Y16" s="239" t="s">
        <v>414</v>
      </c>
      <c r="Z16" s="239" t="s">
        <v>414</v>
      </c>
      <c r="AA16" s="239" t="s">
        <v>414</v>
      </c>
      <c r="AB16" s="239" t="s">
        <v>414</v>
      </c>
      <c r="AC16" s="239" t="s">
        <v>414</v>
      </c>
      <c r="AD16" s="239" t="s">
        <v>414</v>
      </c>
      <c r="AE16" s="239" t="s">
        <v>414</v>
      </c>
      <c r="AF16" s="239" t="s">
        <v>414</v>
      </c>
      <c r="AG16" s="241" t="s">
        <v>414</v>
      </c>
      <c r="AH16" s="241" t="s">
        <v>414</v>
      </c>
      <c r="AI16" s="241" t="s">
        <v>414</v>
      </c>
      <c r="AJ16" s="241" t="s">
        <v>414</v>
      </c>
      <c r="AK16" s="241" t="s">
        <v>414</v>
      </c>
      <c r="AL16" s="241" t="s">
        <v>414</v>
      </c>
      <c r="AM16" s="241" t="s">
        <v>414</v>
      </c>
      <c r="AN16" s="241" t="s">
        <v>414</v>
      </c>
      <c r="AO16" s="241" t="s">
        <v>414</v>
      </c>
      <c r="AP16" s="241" t="s">
        <v>414</v>
      </c>
      <c r="AQ16" s="241" t="s">
        <v>414</v>
      </c>
      <c r="AR16" s="241" t="s">
        <v>414</v>
      </c>
      <c r="AS16" s="241">
        <v>0</v>
      </c>
      <c r="AT16" s="204">
        <f t="shared" si="0"/>
        <v>0</v>
      </c>
      <c r="AU16" s="202" t="s">
        <v>204</v>
      </c>
      <c r="AV16" s="202"/>
      <c r="AW16" s="202" t="s">
        <v>204</v>
      </c>
      <c r="AX16" s="202" t="s">
        <v>205</v>
      </c>
      <c r="AY16" s="202" t="s">
        <v>198</v>
      </c>
    </row>
    <row r="17" spans="1:51" x14ac:dyDescent="0.3">
      <c r="A17" s="584" t="s">
        <v>295</v>
      </c>
      <c r="B17" s="583" t="s">
        <v>296</v>
      </c>
      <c r="C17" s="583"/>
      <c r="D17" s="583"/>
      <c r="E17" s="583"/>
      <c r="F17" s="583"/>
      <c r="G17" s="585" t="s">
        <v>460</v>
      </c>
      <c r="H17" s="585"/>
      <c r="I17" s="585"/>
      <c r="J17" s="585"/>
      <c r="K17" s="585"/>
      <c r="L17" s="585"/>
      <c r="M17" s="585"/>
      <c r="N17" s="585"/>
      <c r="O17" s="583" t="s">
        <v>296</v>
      </c>
      <c r="P17" s="583"/>
      <c r="Q17" s="583"/>
      <c r="R17" s="583"/>
      <c r="S17" s="583"/>
      <c r="T17" s="586"/>
      <c r="U17" s="586" t="s">
        <v>296</v>
      </c>
      <c r="V17" s="586"/>
      <c r="W17" s="586"/>
      <c r="X17" s="586"/>
      <c r="Y17" s="586"/>
      <c r="Z17" s="586"/>
      <c r="AA17" s="586"/>
      <c r="AB17" s="586"/>
      <c r="AC17" s="586" t="s">
        <v>296</v>
      </c>
      <c r="AD17" s="586"/>
      <c r="AE17" s="586"/>
      <c r="AF17" s="586"/>
      <c r="AG17" s="586"/>
      <c r="AH17" s="586"/>
      <c r="AI17" s="586"/>
      <c r="AJ17" s="586"/>
      <c r="AK17" s="586"/>
      <c r="AL17" s="586"/>
      <c r="AM17" s="586"/>
      <c r="AN17" s="586"/>
      <c r="AO17" s="612" t="s">
        <v>298</v>
      </c>
      <c r="AP17" s="612"/>
      <c r="AQ17" s="612"/>
      <c r="AR17" s="612"/>
      <c r="AS17" s="586" t="s">
        <v>299</v>
      </c>
      <c r="AT17" s="586"/>
      <c r="AU17" s="583"/>
      <c r="AV17" s="583"/>
      <c r="AW17" s="583"/>
      <c r="AX17" s="583"/>
      <c r="AY17" s="583"/>
    </row>
    <row r="18" spans="1:51" x14ac:dyDescent="0.3">
      <c r="A18" s="584"/>
      <c r="B18" s="583" t="s">
        <v>792</v>
      </c>
      <c r="C18" s="583"/>
      <c r="D18" s="583"/>
      <c r="E18" s="583"/>
      <c r="F18" s="583"/>
      <c r="G18" s="585"/>
      <c r="H18" s="585"/>
      <c r="I18" s="585"/>
      <c r="J18" s="585"/>
      <c r="K18" s="585"/>
      <c r="L18" s="585"/>
      <c r="M18" s="585"/>
      <c r="N18" s="585"/>
      <c r="O18" s="583" t="s">
        <v>790</v>
      </c>
      <c r="P18" s="583"/>
      <c r="Q18" s="583"/>
      <c r="R18" s="583"/>
      <c r="S18" s="583"/>
      <c r="T18" s="583"/>
      <c r="U18" s="583" t="s">
        <v>300</v>
      </c>
      <c r="V18" s="583"/>
      <c r="W18" s="583"/>
      <c r="X18" s="583"/>
      <c r="Y18" s="583"/>
      <c r="Z18" s="583"/>
      <c r="AA18" s="583"/>
      <c r="AB18" s="583"/>
      <c r="AC18" s="583" t="s">
        <v>300</v>
      </c>
      <c r="AD18" s="583"/>
      <c r="AE18" s="583"/>
      <c r="AF18" s="583"/>
      <c r="AG18" s="583"/>
      <c r="AH18" s="583"/>
      <c r="AI18" s="583"/>
      <c r="AJ18" s="583"/>
      <c r="AK18" s="583"/>
      <c r="AL18" s="583"/>
      <c r="AM18" s="583"/>
      <c r="AN18" s="583"/>
      <c r="AO18" s="585"/>
      <c r="AP18" s="585"/>
      <c r="AQ18" s="585"/>
      <c r="AR18" s="585"/>
      <c r="AS18" s="583" t="s">
        <v>301</v>
      </c>
      <c r="AT18" s="583"/>
      <c r="AU18" s="583"/>
      <c r="AV18" s="583"/>
      <c r="AW18" s="583"/>
      <c r="AX18" s="583"/>
      <c r="AY18" s="583"/>
    </row>
    <row r="19" spans="1:51" ht="15.9" customHeight="1" x14ac:dyDescent="0.3">
      <c r="A19" s="584"/>
      <c r="B19" s="583" t="s">
        <v>793</v>
      </c>
      <c r="C19" s="583"/>
      <c r="D19" s="583"/>
      <c r="E19" s="583"/>
      <c r="F19" s="583"/>
      <c r="G19" s="585"/>
      <c r="H19" s="585"/>
      <c r="I19" s="585"/>
      <c r="J19" s="585"/>
      <c r="K19" s="585"/>
      <c r="L19" s="585"/>
      <c r="M19" s="585"/>
      <c r="N19" s="585"/>
      <c r="O19" s="583" t="s">
        <v>791</v>
      </c>
      <c r="P19" s="583"/>
      <c r="Q19" s="583"/>
      <c r="R19" s="583"/>
      <c r="S19" s="583"/>
      <c r="T19" s="583"/>
      <c r="U19" s="583" t="s">
        <v>302</v>
      </c>
      <c r="V19" s="583"/>
      <c r="W19" s="583"/>
      <c r="X19" s="583"/>
      <c r="Y19" s="583"/>
      <c r="Z19" s="583"/>
      <c r="AA19" s="583"/>
      <c r="AB19" s="583"/>
      <c r="AC19" s="583" t="s">
        <v>302</v>
      </c>
      <c r="AD19" s="583"/>
      <c r="AE19" s="583"/>
      <c r="AF19" s="583"/>
      <c r="AG19" s="583"/>
      <c r="AH19" s="583"/>
      <c r="AI19" s="583"/>
      <c r="AJ19" s="583"/>
      <c r="AK19" s="583"/>
      <c r="AL19" s="583"/>
      <c r="AM19" s="583"/>
      <c r="AN19" s="583"/>
      <c r="AO19" s="585"/>
      <c r="AP19" s="585"/>
      <c r="AQ19" s="585"/>
      <c r="AR19" s="585"/>
      <c r="AS19" s="583" t="s">
        <v>303</v>
      </c>
      <c r="AT19" s="583"/>
      <c r="AU19" s="583"/>
      <c r="AV19" s="583"/>
      <c r="AW19" s="583"/>
      <c r="AX19" s="583"/>
      <c r="AY19" s="583"/>
    </row>
  </sheetData>
  <mergeCells count="61">
    <mergeCell ref="AX1:AY1"/>
    <mergeCell ref="A2:AW2"/>
    <mergeCell ref="AX2:AY2"/>
    <mergeCell ref="A3:AW4"/>
    <mergeCell ref="AX3:AY3"/>
    <mergeCell ref="AX4:AY4"/>
    <mergeCell ref="A10:D10"/>
    <mergeCell ref="E10:AF10"/>
    <mergeCell ref="A11:E11"/>
    <mergeCell ref="F11:F12"/>
    <mergeCell ref="A1:AW1"/>
    <mergeCell ref="AS11:AT11"/>
    <mergeCell ref="A6:A8"/>
    <mergeCell ref="B6:C8"/>
    <mergeCell ref="D6:D8"/>
    <mergeCell ref="E6:F6"/>
    <mergeCell ref="I6:T8"/>
    <mergeCell ref="E7:F7"/>
    <mergeCell ref="E8:F8"/>
    <mergeCell ref="AG11:AR11"/>
    <mergeCell ref="G11:G12"/>
    <mergeCell ref="H11:H12"/>
    <mergeCell ref="A17:A19"/>
    <mergeCell ref="B17:F17"/>
    <mergeCell ref="G17:N19"/>
    <mergeCell ref="O17:T17"/>
    <mergeCell ref="U17:AB17"/>
    <mergeCell ref="AC18:AN18"/>
    <mergeCell ref="AS18:AY18"/>
    <mergeCell ref="B19:F19"/>
    <mergeCell ref="O19:T19"/>
    <mergeCell ref="U19:AB19"/>
    <mergeCell ref="AC19:AN19"/>
    <mergeCell ref="B18:F18"/>
    <mergeCell ref="AS19:AY19"/>
    <mergeCell ref="O18:T18"/>
    <mergeCell ref="U18:AB18"/>
    <mergeCell ref="AO17:AR19"/>
    <mergeCell ref="AS17:AY17"/>
    <mergeCell ref="AY5:AY12"/>
    <mergeCell ref="A9:D9"/>
    <mergeCell ref="E9:AF9"/>
    <mergeCell ref="A5:AF5"/>
    <mergeCell ref="AG5:AT10"/>
    <mergeCell ref="AU5:AU12"/>
    <mergeCell ref="AV5:AV12"/>
    <mergeCell ref="AW5:AW12"/>
    <mergeCell ref="AX5:AX12"/>
    <mergeCell ref="M11:M12"/>
    <mergeCell ref="N11:R11"/>
    <mergeCell ref="S11:S12"/>
    <mergeCell ref="T11:T12"/>
    <mergeCell ref="G6:H6"/>
    <mergeCell ref="G7:H7"/>
    <mergeCell ref="G8:H8"/>
    <mergeCell ref="I11:I12"/>
    <mergeCell ref="J11:J12"/>
    <mergeCell ref="K11:K12"/>
    <mergeCell ref="L11:L12"/>
    <mergeCell ref="AC17:AN17"/>
    <mergeCell ref="U11:AF11"/>
  </mergeCells>
  <hyperlinks>
    <hyperlink ref="AV13" r:id="rId1" xr:uid="{2A3290BE-CCE0-475F-AD9B-335CDDCDCB34}"/>
    <hyperlink ref="AV14" r:id="rId2" xr:uid="{C6CFA3D7-48CC-429F-B536-6C6D7592667B}"/>
  </hyperlinks>
  <pageMargins left="0.7" right="0.7" top="0.75" bottom="0.75" header="0.3" footer="0.3"/>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71F37-64EF-4BF2-9577-A34DCF55527D}">
  <sheetPr>
    <tabColor theme="2"/>
    <pageSetUpPr fitToPage="1"/>
  </sheetPr>
  <dimension ref="A1:AY22"/>
  <sheetViews>
    <sheetView view="pageBreakPreview" topLeftCell="A16" zoomScale="60" zoomScaleNormal="50" workbookViewId="0">
      <selection activeCell="G19" sqref="G19"/>
    </sheetView>
  </sheetViews>
  <sheetFormatPr baseColWidth="10" defaultColWidth="10.88671875" defaultRowHeight="13.8" x14ac:dyDescent="0.3"/>
  <cols>
    <col min="1" max="1" width="15" style="32" customWidth="1"/>
    <col min="2" max="2" width="8.33203125" style="32" customWidth="1"/>
    <col min="3" max="3" width="15.44140625" style="32" customWidth="1"/>
    <col min="4" max="4" width="14.6640625" style="32" customWidth="1"/>
    <col min="5" max="5" width="15.88671875" style="32" customWidth="1"/>
    <col min="6" max="6" width="29.33203125" style="32" customWidth="1"/>
    <col min="7" max="7" width="39" style="32" customWidth="1"/>
    <col min="8" max="8" width="29.33203125" style="32" customWidth="1"/>
    <col min="9" max="9" width="23.109375" style="32" customWidth="1"/>
    <col min="10" max="10" width="37.88671875" style="32" customWidth="1"/>
    <col min="11" max="11" width="23.109375" style="32" customWidth="1"/>
    <col min="12" max="12" width="33.109375" style="32" customWidth="1"/>
    <col min="13" max="13" width="30.5546875" style="32" customWidth="1"/>
    <col min="14" max="18" width="8.6640625" style="32" customWidth="1"/>
    <col min="19" max="19" width="22.33203125" style="32" customWidth="1"/>
    <col min="20" max="20" width="27.109375" style="32" customWidth="1"/>
    <col min="21" max="22" width="7.44140625" style="32" customWidth="1"/>
    <col min="23" max="23" width="8.44140625" style="32" customWidth="1"/>
    <col min="24" max="32" width="7.44140625" style="32" customWidth="1"/>
    <col min="33" max="43" width="8.109375" style="32" customWidth="1"/>
    <col min="44" max="44" width="5.88671875" style="32" customWidth="1"/>
    <col min="45" max="45" width="17.109375" style="32" customWidth="1"/>
    <col min="46" max="46" width="15.88671875" style="96" customWidth="1"/>
    <col min="47" max="49" width="32.109375" style="32" customWidth="1"/>
    <col min="50" max="51" width="24.44140625" style="32" customWidth="1"/>
    <col min="52" max="16382" width="10.88671875" style="32"/>
    <col min="16383" max="16383" width="9" style="32" customWidth="1"/>
    <col min="16384" max="16384" width="10.88671875" style="32"/>
  </cols>
  <sheetData>
    <row r="1" spans="1:51" ht="15.9" customHeight="1" x14ac:dyDescent="0.3">
      <c r="A1" s="574" t="s">
        <v>0</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6"/>
      <c r="AX1" s="569" t="s">
        <v>1</v>
      </c>
      <c r="AY1" s="570"/>
    </row>
    <row r="2" spans="1:51" ht="15.9" customHeight="1" x14ac:dyDescent="0.3">
      <c r="A2" s="577" t="s">
        <v>2</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c r="AW2" s="579"/>
      <c r="AX2" s="571" t="s">
        <v>3</v>
      </c>
      <c r="AY2" s="572"/>
    </row>
    <row r="3" spans="1:51" ht="15" customHeight="1" x14ac:dyDescent="0.3">
      <c r="A3" s="580" t="s">
        <v>162</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2"/>
      <c r="AX3" s="571" t="s">
        <v>5</v>
      </c>
      <c r="AY3" s="572"/>
    </row>
    <row r="4" spans="1:51" ht="15.9" customHeight="1" x14ac:dyDescent="0.3">
      <c r="A4" s="574"/>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6"/>
      <c r="AX4" s="573" t="s">
        <v>163</v>
      </c>
      <c r="AY4" s="573"/>
    </row>
    <row r="5" spans="1:51" ht="15" customHeight="1" x14ac:dyDescent="0.3">
      <c r="A5" s="557" t="s">
        <v>164</v>
      </c>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9"/>
      <c r="AG5" s="560" t="s">
        <v>13</v>
      </c>
      <c r="AH5" s="561"/>
      <c r="AI5" s="561"/>
      <c r="AJ5" s="561"/>
      <c r="AK5" s="561"/>
      <c r="AL5" s="561"/>
      <c r="AM5" s="561"/>
      <c r="AN5" s="561"/>
      <c r="AO5" s="561"/>
      <c r="AP5" s="561"/>
      <c r="AQ5" s="561"/>
      <c r="AR5" s="561"/>
      <c r="AS5" s="561"/>
      <c r="AT5" s="562"/>
      <c r="AU5" s="554" t="s">
        <v>165</v>
      </c>
      <c r="AV5" s="554" t="s">
        <v>166</v>
      </c>
      <c r="AW5" s="554" t="s">
        <v>167</v>
      </c>
      <c r="AX5" s="554" t="s">
        <v>168</v>
      </c>
      <c r="AY5" s="554" t="s">
        <v>169</v>
      </c>
    </row>
    <row r="6" spans="1:51" ht="15" customHeight="1" x14ac:dyDescent="0.3">
      <c r="A6" s="591" t="s">
        <v>9</v>
      </c>
      <c r="B6" s="592">
        <v>45351</v>
      </c>
      <c r="C6" s="593"/>
      <c r="D6" s="562"/>
      <c r="E6" s="594" t="s">
        <v>11</v>
      </c>
      <c r="F6" s="594"/>
      <c r="G6" s="590"/>
      <c r="H6" s="590"/>
      <c r="I6" s="560"/>
      <c r="J6" s="561"/>
      <c r="K6" s="561"/>
      <c r="L6" s="561"/>
      <c r="M6" s="561"/>
      <c r="N6" s="561"/>
      <c r="O6" s="561"/>
      <c r="P6" s="561"/>
      <c r="Q6" s="561"/>
      <c r="R6" s="561"/>
      <c r="S6" s="561"/>
      <c r="T6" s="561"/>
      <c r="U6" s="33"/>
      <c r="V6" s="33"/>
      <c r="W6" s="33"/>
      <c r="X6" s="33"/>
      <c r="Y6" s="33"/>
      <c r="Z6" s="33"/>
      <c r="AA6" s="33"/>
      <c r="AB6" s="33"/>
      <c r="AC6" s="33"/>
      <c r="AD6" s="33"/>
      <c r="AE6" s="33"/>
      <c r="AF6" s="34"/>
      <c r="AG6" s="563"/>
      <c r="AH6" s="564"/>
      <c r="AI6" s="564"/>
      <c r="AJ6" s="564"/>
      <c r="AK6" s="564"/>
      <c r="AL6" s="564"/>
      <c r="AM6" s="564"/>
      <c r="AN6" s="564"/>
      <c r="AO6" s="564"/>
      <c r="AP6" s="564"/>
      <c r="AQ6" s="564"/>
      <c r="AR6" s="564"/>
      <c r="AS6" s="564"/>
      <c r="AT6" s="565"/>
      <c r="AU6" s="555"/>
      <c r="AV6" s="555"/>
      <c r="AW6" s="555"/>
      <c r="AX6" s="555"/>
      <c r="AY6" s="555"/>
    </row>
    <row r="7" spans="1:51" ht="15" customHeight="1" x14ac:dyDescent="0.3">
      <c r="A7" s="591"/>
      <c r="B7" s="593"/>
      <c r="C7" s="593"/>
      <c r="D7" s="565"/>
      <c r="E7" s="594" t="s">
        <v>12</v>
      </c>
      <c r="F7" s="594"/>
      <c r="G7" s="595"/>
      <c r="H7" s="595"/>
      <c r="I7" s="563"/>
      <c r="J7" s="564"/>
      <c r="K7" s="564"/>
      <c r="L7" s="564"/>
      <c r="M7" s="564"/>
      <c r="N7" s="564"/>
      <c r="O7" s="564"/>
      <c r="P7" s="564"/>
      <c r="Q7" s="564"/>
      <c r="R7" s="564"/>
      <c r="S7" s="564"/>
      <c r="T7" s="564"/>
      <c r="U7" s="35"/>
      <c r="V7" s="35"/>
      <c r="W7" s="35"/>
      <c r="X7" s="35"/>
      <c r="Y7" s="35"/>
      <c r="Z7" s="35"/>
      <c r="AA7" s="35"/>
      <c r="AB7" s="35"/>
      <c r="AC7" s="35"/>
      <c r="AD7" s="35"/>
      <c r="AE7" s="35"/>
      <c r="AF7" s="36"/>
      <c r="AG7" s="563"/>
      <c r="AH7" s="564"/>
      <c r="AI7" s="564"/>
      <c r="AJ7" s="564"/>
      <c r="AK7" s="564"/>
      <c r="AL7" s="564"/>
      <c r="AM7" s="564"/>
      <c r="AN7" s="564"/>
      <c r="AO7" s="564"/>
      <c r="AP7" s="564"/>
      <c r="AQ7" s="564"/>
      <c r="AR7" s="564"/>
      <c r="AS7" s="564"/>
      <c r="AT7" s="565"/>
      <c r="AU7" s="555"/>
      <c r="AV7" s="555"/>
      <c r="AW7" s="555"/>
      <c r="AX7" s="555"/>
      <c r="AY7" s="555"/>
    </row>
    <row r="8" spans="1:51" ht="15" customHeight="1" x14ac:dyDescent="0.3">
      <c r="A8" s="591"/>
      <c r="B8" s="593"/>
      <c r="C8" s="593"/>
      <c r="D8" s="568"/>
      <c r="E8" s="594" t="s">
        <v>13</v>
      </c>
      <c r="F8" s="594"/>
      <c r="G8" s="590" t="s">
        <v>14</v>
      </c>
      <c r="H8" s="590"/>
      <c r="I8" s="566"/>
      <c r="J8" s="567"/>
      <c r="K8" s="567"/>
      <c r="L8" s="567"/>
      <c r="M8" s="567"/>
      <c r="N8" s="567"/>
      <c r="O8" s="567"/>
      <c r="P8" s="567"/>
      <c r="Q8" s="567"/>
      <c r="R8" s="567"/>
      <c r="S8" s="567"/>
      <c r="T8" s="567"/>
      <c r="U8" s="37"/>
      <c r="V8" s="37"/>
      <c r="W8" s="37"/>
      <c r="X8" s="37"/>
      <c r="Y8" s="37"/>
      <c r="Z8" s="37"/>
      <c r="AA8" s="37"/>
      <c r="AB8" s="37"/>
      <c r="AC8" s="37"/>
      <c r="AD8" s="37"/>
      <c r="AE8" s="37"/>
      <c r="AF8" s="38"/>
      <c r="AG8" s="563"/>
      <c r="AH8" s="564"/>
      <c r="AI8" s="564"/>
      <c r="AJ8" s="564"/>
      <c r="AK8" s="564"/>
      <c r="AL8" s="564"/>
      <c r="AM8" s="564"/>
      <c r="AN8" s="564"/>
      <c r="AO8" s="564"/>
      <c r="AP8" s="564"/>
      <c r="AQ8" s="564"/>
      <c r="AR8" s="564"/>
      <c r="AS8" s="564"/>
      <c r="AT8" s="565"/>
      <c r="AU8" s="555"/>
      <c r="AV8" s="555"/>
      <c r="AW8" s="555"/>
      <c r="AX8" s="555"/>
      <c r="AY8" s="555"/>
    </row>
    <row r="9" spans="1:51" ht="15" customHeight="1" x14ac:dyDescent="0.3">
      <c r="A9" s="557" t="s">
        <v>170</v>
      </c>
      <c r="B9" s="558"/>
      <c r="C9" s="558"/>
      <c r="D9" s="558"/>
      <c r="E9" s="590" t="s">
        <v>56</v>
      </c>
      <c r="F9" s="590"/>
      <c r="G9" s="590"/>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63"/>
      <c r="AH9" s="564"/>
      <c r="AI9" s="564"/>
      <c r="AJ9" s="564"/>
      <c r="AK9" s="564"/>
      <c r="AL9" s="564"/>
      <c r="AM9" s="564"/>
      <c r="AN9" s="564"/>
      <c r="AO9" s="564"/>
      <c r="AP9" s="564"/>
      <c r="AQ9" s="564"/>
      <c r="AR9" s="564"/>
      <c r="AS9" s="564"/>
      <c r="AT9" s="565"/>
      <c r="AU9" s="555"/>
      <c r="AV9" s="555"/>
      <c r="AW9" s="555"/>
      <c r="AX9" s="555"/>
      <c r="AY9" s="555"/>
    </row>
    <row r="10" spans="1:51" ht="15" customHeight="1" x14ac:dyDescent="0.3">
      <c r="A10" s="557" t="s">
        <v>171</v>
      </c>
      <c r="B10" s="558"/>
      <c r="C10" s="558"/>
      <c r="D10" s="558"/>
      <c r="E10" s="590" t="s">
        <v>172</v>
      </c>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63"/>
      <c r="AH10" s="564"/>
      <c r="AI10" s="564"/>
      <c r="AJ10" s="564"/>
      <c r="AK10" s="564"/>
      <c r="AL10" s="564"/>
      <c r="AM10" s="564"/>
      <c r="AN10" s="564"/>
      <c r="AO10" s="564"/>
      <c r="AP10" s="564"/>
      <c r="AQ10" s="564"/>
      <c r="AR10" s="564"/>
      <c r="AS10" s="564"/>
      <c r="AT10" s="565"/>
      <c r="AU10" s="555"/>
      <c r="AV10" s="555"/>
      <c r="AW10" s="555"/>
      <c r="AX10" s="555"/>
      <c r="AY10" s="555"/>
    </row>
    <row r="11" spans="1:51" ht="39.9" customHeight="1" x14ac:dyDescent="0.3">
      <c r="A11" s="587" t="s">
        <v>173</v>
      </c>
      <c r="B11" s="588"/>
      <c r="C11" s="588"/>
      <c r="D11" s="588"/>
      <c r="E11" s="589"/>
      <c r="F11" s="554" t="s">
        <v>174</v>
      </c>
      <c r="G11" s="554" t="s">
        <v>175</v>
      </c>
      <c r="H11" s="554" t="s">
        <v>176</v>
      </c>
      <c r="I11" s="554" t="s">
        <v>177</v>
      </c>
      <c r="J11" s="554" t="s">
        <v>178</v>
      </c>
      <c r="K11" s="554" t="s">
        <v>179</v>
      </c>
      <c r="L11" s="554" t="s">
        <v>180</v>
      </c>
      <c r="M11" s="554" t="s">
        <v>181</v>
      </c>
      <c r="N11" s="587" t="s">
        <v>182</v>
      </c>
      <c r="O11" s="588"/>
      <c r="P11" s="588"/>
      <c r="Q11" s="588"/>
      <c r="R11" s="589"/>
      <c r="S11" s="554" t="s">
        <v>183</v>
      </c>
      <c r="T11" s="591" t="s">
        <v>184</v>
      </c>
      <c r="U11" s="611" t="s">
        <v>185</v>
      </c>
      <c r="V11" s="611"/>
      <c r="W11" s="611"/>
      <c r="X11" s="611"/>
      <c r="Y11" s="611"/>
      <c r="Z11" s="611"/>
      <c r="AA11" s="611"/>
      <c r="AB11" s="611"/>
      <c r="AC11" s="611"/>
      <c r="AD11" s="611"/>
      <c r="AE11" s="611"/>
      <c r="AF11" s="611"/>
      <c r="AG11" s="611" t="s">
        <v>186</v>
      </c>
      <c r="AH11" s="611"/>
      <c r="AI11" s="611"/>
      <c r="AJ11" s="611"/>
      <c r="AK11" s="611"/>
      <c r="AL11" s="611"/>
      <c r="AM11" s="611"/>
      <c r="AN11" s="611"/>
      <c r="AO11" s="611"/>
      <c r="AP11" s="611"/>
      <c r="AQ11" s="611"/>
      <c r="AR11" s="611"/>
      <c r="AS11" s="591" t="s">
        <v>40</v>
      </c>
      <c r="AT11" s="591"/>
      <c r="AU11" s="613"/>
      <c r="AV11" s="555"/>
      <c r="AW11" s="555"/>
      <c r="AX11" s="555"/>
      <c r="AY11" s="555"/>
    </row>
    <row r="12" spans="1:51" ht="52.5" customHeight="1" x14ac:dyDescent="0.3">
      <c r="A12" s="39" t="s">
        <v>187</v>
      </c>
      <c r="B12" s="39" t="s">
        <v>188</v>
      </c>
      <c r="C12" s="39" t="s">
        <v>189</v>
      </c>
      <c r="D12" s="39" t="s">
        <v>190</v>
      </c>
      <c r="E12" s="39" t="s">
        <v>191</v>
      </c>
      <c r="F12" s="556"/>
      <c r="G12" s="556"/>
      <c r="H12" s="556"/>
      <c r="I12" s="556"/>
      <c r="J12" s="556"/>
      <c r="K12" s="556"/>
      <c r="L12" s="556"/>
      <c r="M12" s="556"/>
      <c r="N12" s="39">
        <v>2020</v>
      </c>
      <c r="O12" s="39">
        <v>2021</v>
      </c>
      <c r="P12" s="39">
        <v>2022</v>
      </c>
      <c r="Q12" s="39">
        <v>2023</v>
      </c>
      <c r="R12" s="39">
        <v>2024</v>
      </c>
      <c r="S12" s="556"/>
      <c r="T12" s="591"/>
      <c r="U12" s="238" t="s">
        <v>29</v>
      </c>
      <c r="V12" s="238" t="s">
        <v>8</v>
      </c>
      <c r="W12" s="238" t="s">
        <v>30</v>
      </c>
      <c r="X12" s="238" t="s">
        <v>31</v>
      </c>
      <c r="Y12" s="238" t="s">
        <v>32</v>
      </c>
      <c r="Z12" s="238" t="s">
        <v>33</v>
      </c>
      <c r="AA12" s="238" t="s">
        <v>34</v>
      </c>
      <c r="AB12" s="238" t="s">
        <v>35</v>
      </c>
      <c r="AC12" s="238" t="s">
        <v>36</v>
      </c>
      <c r="AD12" s="238" t="s">
        <v>37</v>
      </c>
      <c r="AE12" s="238" t="s">
        <v>38</v>
      </c>
      <c r="AF12" s="238" t="s">
        <v>39</v>
      </c>
      <c r="AG12" s="238" t="s">
        <v>29</v>
      </c>
      <c r="AH12" s="238" t="s">
        <v>8</v>
      </c>
      <c r="AI12" s="238" t="s">
        <v>30</v>
      </c>
      <c r="AJ12" s="238" t="s">
        <v>31</v>
      </c>
      <c r="AK12" s="238" t="s">
        <v>32</v>
      </c>
      <c r="AL12" s="238" t="s">
        <v>33</v>
      </c>
      <c r="AM12" s="238" t="s">
        <v>34</v>
      </c>
      <c r="AN12" s="238" t="s">
        <v>35</v>
      </c>
      <c r="AO12" s="238" t="s">
        <v>36</v>
      </c>
      <c r="AP12" s="238" t="s">
        <v>37</v>
      </c>
      <c r="AQ12" s="238" t="s">
        <v>38</v>
      </c>
      <c r="AR12" s="238" t="s">
        <v>39</v>
      </c>
      <c r="AS12" s="39" t="s">
        <v>192</v>
      </c>
      <c r="AT12" s="95" t="s">
        <v>193</v>
      </c>
      <c r="AU12" s="614"/>
      <c r="AV12" s="556"/>
      <c r="AW12" s="556"/>
      <c r="AX12" s="556"/>
      <c r="AY12" s="556"/>
    </row>
    <row r="13" spans="1:51" ht="90" customHeight="1" x14ac:dyDescent="0.3">
      <c r="A13" s="40"/>
      <c r="B13" s="40"/>
      <c r="C13" s="40">
        <v>13</v>
      </c>
      <c r="D13" s="245" t="s">
        <v>461</v>
      </c>
      <c r="E13" s="41" t="s">
        <v>347</v>
      </c>
      <c r="F13" s="245" t="s">
        <v>462</v>
      </c>
      <c r="G13" s="245" t="s">
        <v>463</v>
      </c>
      <c r="H13" s="244" t="s">
        <v>464</v>
      </c>
      <c r="I13" s="245" t="s">
        <v>197</v>
      </c>
      <c r="J13" s="40" t="s">
        <v>198</v>
      </c>
      <c r="K13" s="244" t="s">
        <v>465</v>
      </c>
      <c r="L13" s="244" t="s">
        <v>466</v>
      </c>
      <c r="M13" s="229" t="s">
        <v>461</v>
      </c>
      <c r="N13" s="245" t="s">
        <v>414</v>
      </c>
      <c r="O13" s="244" t="s">
        <v>414</v>
      </c>
      <c r="P13" s="244" t="s">
        <v>414</v>
      </c>
      <c r="Q13" s="246" t="s">
        <v>414</v>
      </c>
      <c r="R13" s="246">
        <v>10</v>
      </c>
      <c r="S13" s="247" t="s">
        <v>467</v>
      </c>
      <c r="T13" s="248" t="s">
        <v>468</v>
      </c>
      <c r="U13" s="249" t="s">
        <v>414</v>
      </c>
      <c r="V13" s="249" t="s">
        <v>414</v>
      </c>
      <c r="W13" s="249">
        <v>4</v>
      </c>
      <c r="X13" s="249">
        <v>3</v>
      </c>
      <c r="Y13" s="249">
        <v>3</v>
      </c>
      <c r="Z13" s="249" t="s">
        <v>414</v>
      </c>
      <c r="AA13" s="249" t="s">
        <v>414</v>
      </c>
      <c r="AB13" s="249" t="s">
        <v>414</v>
      </c>
      <c r="AC13" s="249" t="s">
        <v>414</v>
      </c>
      <c r="AD13" s="249" t="s">
        <v>414</v>
      </c>
      <c r="AE13" s="249" t="s">
        <v>414</v>
      </c>
      <c r="AF13" s="249" t="s">
        <v>414</v>
      </c>
      <c r="AG13" s="243" t="s">
        <v>414</v>
      </c>
      <c r="AH13" s="243" t="s">
        <v>414</v>
      </c>
      <c r="AI13" s="243" t="s">
        <v>414</v>
      </c>
      <c r="AJ13" s="243" t="s">
        <v>414</v>
      </c>
      <c r="AK13" s="243" t="s">
        <v>414</v>
      </c>
      <c r="AL13" s="243" t="s">
        <v>414</v>
      </c>
      <c r="AM13" s="243" t="s">
        <v>414</v>
      </c>
      <c r="AN13" s="243" t="s">
        <v>414</v>
      </c>
      <c r="AO13" s="243" t="s">
        <v>414</v>
      </c>
      <c r="AP13" s="243" t="s">
        <v>414</v>
      </c>
      <c r="AQ13" s="243" t="s">
        <v>414</v>
      </c>
      <c r="AR13" s="243" t="s">
        <v>414</v>
      </c>
      <c r="AS13" s="243">
        <v>0</v>
      </c>
      <c r="AT13" s="228" t="e">
        <v>#DIV/0!</v>
      </c>
      <c r="AU13" s="141" t="s">
        <v>469</v>
      </c>
      <c r="AV13" s="235"/>
      <c r="AW13" s="141" t="s">
        <v>469</v>
      </c>
      <c r="AX13" s="141" t="s">
        <v>56</v>
      </c>
      <c r="AY13" s="141" t="s">
        <v>56</v>
      </c>
    </row>
    <row r="14" spans="1:51" ht="90" customHeight="1" x14ac:dyDescent="0.3">
      <c r="A14" s="40"/>
      <c r="B14" s="40"/>
      <c r="C14" s="40">
        <v>14</v>
      </c>
      <c r="D14" s="267" t="s">
        <v>461</v>
      </c>
      <c r="E14" s="41" t="s">
        <v>347</v>
      </c>
      <c r="F14" s="267" t="s">
        <v>470</v>
      </c>
      <c r="G14" s="267" t="s">
        <v>471</v>
      </c>
      <c r="H14" s="252" t="s">
        <v>472</v>
      </c>
      <c r="I14" s="250" t="s">
        <v>197</v>
      </c>
      <c r="J14" s="40" t="s">
        <v>198</v>
      </c>
      <c r="K14" s="252" t="s">
        <v>473</v>
      </c>
      <c r="L14" s="252" t="s">
        <v>474</v>
      </c>
      <c r="M14" s="229" t="s">
        <v>461</v>
      </c>
      <c r="N14" s="269" t="s">
        <v>414</v>
      </c>
      <c r="O14" s="254" t="s">
        <v>414</v>
      </c>
      <c r="P14" s="254" t="s">
        <v>414</v>
      </c>
      <c r="Q14" s="255" t="s">
        <v>414</v>
      </c>
      <c r="R14" s="255">
        <v>27.5</v>
      </c>
      <c r="S14" s="256" t="s">
        <v>475</v>
      </c>
      <c r="T14" s="248" t="s">
        <v>476</v>
      </c>
      <c r="U14" s="257" t="s">
        <v>414</v>
      </c>
      <c r="V14" s="257" t="s">
        <v>414</v>
      </c>
      <c r="W14" s="257">
        <v>5</v>
      </c>
      <c r="X14" s="257">
        <v>11</v>
      </c>
      <c r="Y14" s="257">
        <v>11.5</v>
      </c>
      <c r="Z14" s="257" t="s">
        <v>414</v>
      </c>
      <c r="AA14" s="257" t="s">
        <v>414</v>
      </c>
      <c r="AB14" s="257" t="s">
        <v>414</v>
      </c>
      <c r="AC14" s="257" t="s">
        <v>414</v>
      </c>
      <c r="AD14" s="257" t="s">
        <v>414</v>
      </c>
      <c r="AE14" s="257" t="s">
        <v>414</v>
      </c>
      <c r="AF14" s="257" t="s">
        <v>414</v>
      </c>
      <c r="AG14" s="251" t="s">
        <v>414</v>
      </c>
      <c r="AH14" s="251" t="s">
        <v>414</v>
      </c>
      <c r="AI14" s="251" t="s">
        <v>414</v>
      </c>
      <c r="AJ14" s="251" t="s">
        <v>414</v>
      </c>
      <c r="AK14" s="251" t="s">
        <v>414</v>
      </c>
      <c r="AL14" s="251" t="s">
        <v>414</v>
      </c>
      <c r="AM14" s="251" t="s">
        <v>414</v>
      </c>
      <c r="AN14" s="251" t="s">
        <v>414</v>
      </c>
      <c r="AO14" s="251" t="s">
        <v>414</v>
      </c>
      <c r="AP14" s="251" t="s">
        <v>414</v>
      </c>
      <c r="AQ14" s="251" t="s">
        <v>414</v>
      </c>
      <c r="AR14" s="251" t="s">
        <v>414</v>
      </c>
      <c r="AS14" s="253">
        <v>0</v>
      </c>
      <c r="AT14" s="232" t="e">
        <v>#DIV/0!</v>
      </c>
      <c r="AU14" s="231" t="s">
        <v>469</v>
      </c>
      <c r="AV14" s="235"/>
      <c r="AW14" s="231" t="s">
        <v>469</v>
      </c>
      <c r="AX14" s="231" t="s">
        <v>56</v>
      </c>
      <c r="AY14" s="231" t="s">
        <v>56</v>
      </c>
    </row>
    <row r="15" spans="1:51" ht="140.25" customHeight="1" x14ac:dyDescent="0.3">
      <c r="A15" s="40"/>
      <c r="B15" s="40"/>
      <c r="C15" s="40">
        <v>15</v>
      </c>
      <c r="D15" s="267" t="s">
        <v>461</v>
      </c>
      <c r="E15" s="41" t="s">
        <v>347</v>
      </c>
      <c r="F15" s="267" t="s">
        <v>477</v>
      </c>
      <c r="G15" s="267" t="s">
        <v>478</v>
      </c>
      <c r="H15" s="252" t="s">
        <v>479</v>
      </c>
      <c r="I15" s="250" t="s">
        <v>197</v>
      </c>
      <c r="J15" s="40" t="s">
        <v>198</v>
      </c>
      <c r="K15" s="252" t="s">
        <v>480</v>
      </c>
      <c r="L15" s="252" t="s">
        <v>481</v>
      </c>
      <c r="M15" s="229" t="s">
        <v>461</v>
      </c>
      <c r="N15" s="269" t="s">
        <v>414</v>
      </c>
      <c r="O15" s="254" t="s">
        <v>414</v>
      </c>
      <c r="P15" s="254" t="s">
        <v>414</v>
      </c>
      <c r="Q15" s="255" t="s">
        <v>414</v>
      </c>
      <c r="R15" s="255">
        <v>52.3</v>
      </c>
      <c r="S15" s="256" t="s">
        <v>475</v>
      </c>
      <c r="T15" s="248" t="s">
        <v>482</v>
      </c>
      <c r="U15" s="257" t="s">
        <v>414</v>
      </c>
      <c r="V15" s="257" t="s">
        <v>414</v>
      </c>
      <c r="W15" s="257">
        <v>17.399999999999999</v>
      </c>
      <c r="X15" s="257">
        <v>17.399999999999999</v>
      </c>
      <c r="Y15" s="257">
        <v>17.399999999999999</v>
      </c>
      <c r="Z15" s="257" t="s">
        <v>414</v>
      </c>
      <c r="AA15" s="257" t="s">
        <v>414</v>
      </c>
      <c r="AB15" s="257" t="s">
        <v>414</v>
      </c>
      <c r="AC15" s="257" t="s">
        <v>414</v>
      </c>
      <c r="AD15" s="257" t="s">
        <v>414</v>
      </c>
      <c r="AE15" s="257" t="s">
        <v>414</v>
      </c>
      <c r="AF15" s="257" t="s">
        <v>414</v>
      </c>
      <c r="AG15" s="251" t="s">
        <v>414</v>
      </c>
      <c r="AH15" s="251" t="s">
        <v>414</v>
      </c>
      <c r="AI15" s="251" t="s">
        <v>414</v>
      </c>
      <c r="AJ15" s="251" t="s">
        <v>414</v>
      </c>
      <c r="AK15" s="251" t="s">
        <v>414</v>
      </c>
      <c r="AL15" s="251" t="s">
        <v>414</v>
      </c>
      <c r="AM15" s="251" t="s">
        <v>414</v>
      </c>
      <c r="AN15" s="251" t="s">
        <v>414</v>
      </c>
      <c r="AO15" s="251" t="s">
        <v>414</v>
      </c>
      <c r="AP15" s="251" t="s">
        <v>414</v>
      </c>
      <c r="AQ15" s="251" t="s">
        <v>414</v>
      </c>
      <c r="AR15" s="251" t="s">
        <v>414</v>
      </c>
      <c r="AS15" s="253">
        <v>0</v>
      </c>
      <c r="AT15" s="232" t="e">
        <v>#DIV/0!</v>
      </c>
      <c r="AU15" s="231" t="s">
        <v>469</v>
      </c>
      <c r="AV15" s="235"/>
      <c r="AW15" s="231" t="s">
        <v>469</v>
      </c>
      <c r="AX15" s="231" t="s">
        <v>56</v>
      </c>
      <c r="AY15" s="231" t="s">
        <v>56</v>
      </c>
    </row>
    <row r="16" spans="1:51" ht="176.25" customHeight="1" x14ac:dyDescent="0.3">
      <c r="A16" s="40"/>
      <c r="B16" s="40"/>
      <c r="C16" s="40">
        <v>16</v>
      </c>
      <c r="D16" s="267" t="s">
        <v>461</v>
      </c>
      <c r="E16" s="41" t="s">
        <v>347</v>
      </c>
      <c r="F16" s="267" t="s">
        <v>483</v>
      </c>
      <c r="G16" s="267" t="s">
        <v>484</v>
      </c>
      <c r="H16" s="252" t="s">
        <v>485</v>
      </c>
      <c r="I16" s="250" t="s">
        <v>210</v>
      </c>
      <c r="J16" s="40" t="s">
        <v>234</v>
      </c>
      <c r="K16" s="252" t="s">
        <v>211</v>
      </c>
      <c r="L16" s="252" t="s">
        <v>486</v>
      </c>
      <c r="M16" s="229" t="s">
        <v>461</v>
      </c>
      <c r="N16" s="269" t="s">
        <v>414</v>
      </c>
      <c r="O16" s="254" t="s">
        <v>414</v>
      </c>
      <c r="P16" s="254" t="s">
        <v>414</v>
      </c>
      <c r="Q16" s="255" t="s">
        <v>414</v>
      </c>
      <c r="R16" s="258">
        <v>1</v>
      </c>
      <c r="S16" s="256" t="s">
        <v>213</v>
      </c>
      <c r="T16" s="248" t="s">
        <v>487</v>
      </c>
      <c r="U16" s="257" t="s">
        <v>414</v>
      </c>
      <c r="V16" s="259">
        <v>1</v>
      </c>
      <c r="W16" s="259">
        <v>1</v>
      </c>
      <c r="X16" s="259">
        <v>1</v>
      </c>
      <c r="Y16" s="259">
        <v>1</v>
      </c>
      <c r="Z16" s="257" t="s">
        <v>414</v>
      </c>
      <c r="AA16" s="257" t="s">
        <v>414</v>
      </c>
      <c r="AB16" s="257" t="s">
        <v>414</v>
      </c>
      <c r="AC16" s="257" t="s">
        <v>414</v>
      </c>
      <c r="AD16" s="257" t="s">
        <v>414</v>
      </c>
      <c r="AE16" s="257" t="s">
        <v>414</v>
      </c>
      <c r="AF16" s="257" t="s">
        <v>414</v>
      </c>
      <c r="AG16" s="251" t="s">
        <v>414</v>
      </c>
      <c r="AH16" s="259">
        <v>1</v>
      </c>
      <c r="AI16" s="251" t="s">
        <v>414</v>
      </c>
      <c r="AJ16" s="251" t="s">
        <v>414</v>
      </c>
      <c r="AK16" s="251" t="s">
        <v>414</v>
      </c>
      <c r="AL16" s="251" t="s">
        <v>414</v>
      </c>
      <c r="AM16" s="251" t="s">
        <v>414</v>
      </c>
      <c r="AN16" s="251" t="s">
        <v>414</v>
      </c>
      <c r="AO16" s="251" t="s">
        <v>414</v>
      </c>
      <c r="AP16" s="251" t="s">
        <v>414</v>
      </c>
      <c r="AQ16" s="251" t="s">
        <v>414</v>
      </c>
      <c r="AR16" s="251" t="s">
        <v>414</v>
      </c>
      <c r="AS16" s="271">
        <v>1</v>
      </c>
      <c r="AT16" s="271">
        <v>1</v>
      </c>
      <c r="AU16" s="231" t="s">
        <v>488</v>
      </c>
      <c r="AV16" s="296" t="s">
        <v>489</v>
      </c>
      <c r="AW16" s="231" t="s">
        <v>488</v>
      </c>
      <c r="AX16" s="231" t="s">
        <v>56</v>
      </c>
      <c r="AY16" s="231" t="s">
        <v>56</v>
      </c>
    </row>
    <row r="17" spans="1:51" ht="186.75" customHeight="1" x14ac:dyDescent="0.3">
      <c r="A17" s="40"/>
      <c r="B17" s="40"/>
      <c r="C17" s="40">
        <v>17</v>
      </c>
      <c r="D17" s="267" t="s">
        <v>461</v>
      </c>
      <c r="E17" s="41" t="s">
        <v>347</v>
      </c>
      <c r="F17" s="267" t="s">
        <v>490</v>
      </c>
      <c r="G17" s="267" t="s">
        <v>491</v>
      </c>
      <c r="H17" s="248" t="s">
        <v>492</v>
      </c>
      <c r="I17" s="268" t="s">
        <v>197</v>
      </c>
      <c r="J17" s="40" t="s">
        <v>198</v>
      </c>
      <c r="K17" s="248" t="s">
        <v>493</v>
      </c>
      <c r="L17" s="248" t="s">
        <v>494</v>
      </c>
      <c r="M17" s="229" t="s">
        <v>461</v>
      </c>
      <c r="N17" s="270" t="s">
        <v>414</v>
      </c>
      <c r="O17" s="257" t="s">
        <v>414</v>
      </c>
      <c r="P17" s="257" t="s">
        <v>414</v>
      </c>
      <c r="Q17" s="255" t="s">
        <v>414</v>
      </c>
      <c r="R17" s="255">
        <v>2</v>
      </c>
      <c r="S17" s="261" t="s">
        <v>495</v>
      </c>
      <c r="T17" s="262" t="s">
        <v>496</v>
      </c>
      <c r="U17" s="255" t="s">
        <v>414</v>
      </c>
      <c r="V17" s="255" t="s">
        <v>414</v>
      </c>
      <c r="W17" s="255" t="s">
        <v>414</v>
      </c>
      <c r="X17" s="255" t="s">
        <v>414</v>
      </c>
      <c r="Y17" s="255">
        <v>2</v>
      </c>
      <c r="Z17" s="255" t="s">
        <v>414</v>
      </c>
      <c r="AA17" s="255" t="s">
        <v>414</v>
      </c>
      <c r="AB17" s="255" t="s">
        <v>414</v>
      </c>
      <c r="AC17" s="255" t="s">
        <v>414</v>
      </c>
      <c r="AD17" s="255" t="s">
        <v>414</v>
      </c>
      <c r="AE17" s="255" t="s">
        <v>414</v>
      </c>
      <c r="AF17" s="255" t="s">
        <v>414</v>
      </c>
      <c r="AG17" s="257" t="s">
        <v>414</v>
      </c>
      <c r="AH17" s="257" t="s">
        <v>414</v>
      </c>
      <c r="AI17" s="257" t="s">
        <v>414</v>
      </c>
      <c r="AJ17" s="257" t="s">
        <v>414</v>
      </c>
      <c r="AK17" s="257" t="s">
        <v>414</v>
      </c>
      <c r="AL17" s="257" t="s">
        <v>414</v>
      </c>
      <c r="AM17" s="257" t="s">
        <v>414</v>
      </c>
      <c r="AN17" s="257" t="s">
        <v>414</v>
      </c>
      <c r="AO17" s="257" t="s">
        <v>414</v>
      </c>
      <c r="AP17" s="257" t="s">
        <v>414</v>
      </c>
      <c r="AQ17" s="257" t="s">
        <v>414</v>
      </c>
      <c r="AR17" s="257" t="s">
        <v>414</v>
      </c>
      <c r="AS17" s="253">
        <v>0</v>
      </c>
      <c r="AT17" s="232" t="e">
        <v>#DIV/0!</v>
      </c>
      <c r="AU17" s="231" t="s">
        <v>469</v>
      </c>
      <c r="AV17" s="235"/>
      <c r="AW17" s="231" t="s">
        <v>469</v>
      </c>
      <c r="AX17" s="231" t="s">
        <v>56</v>
      </c>
      <c r="AY17" s="231" t="s">
        <v>56</v>
      </c>
    </row>
    <row r="18" spans="1:51" ht="150.75" customHeight="1" x14ac:dyDescent="0.3">
      <c r="A18" s="40"/>
      <c r="B18" s="40"/>
      <c r="C18" s="40">
        <v>18</v>
      </c>
      <c r="D18" s="267" t="s">
        <v>461</v>
      </c>
      <c r="E18" s="41" t="s">
        <v>347</v>
      </c>
      <c r="F18" s="267" t="s">
        <v>497</v>
      </c>
      <c r="G18" s="267" t="s">
        <v>498</v>
      </c>
      <c r="H18" s="248" t="s">
        <v>499</v>
      </c>
      <c r="I18" s="268" t="s">
        <v>197</v>
      </c>
      <c r="J18" s="40" t="s">
        <v>198</v>
      </c>
      <c r="K18" s="248" t="s">
        <v>500</v>
      </c>
      <c r="L18" s="248" t="s">
        <v>501</v>
      </c>
      <c r="M18" s="229" t="s">
        <v>461</v>
      </c>
      <c r="N18" s="270" t="s">
        <v>414</v>
      </c>
      <c r="O18" s="257" t="s">
        <v>414</v>
      </c>
      <c r="P18" s="257" t="s">
        <v>414</v>
      </c>
      <c r="Q18" s="255" t="s">
        <v>414</v>
      </c>
      <c r="R18" s="255">
        <v>10</v>
      </c>
      <c r="S18" s="261" t="s">
        <v>213</v>
      </c>
      <c r="T18" s="262" t="s">
        <v>502</v>
      </c>
      <c r="U18" s="255" t="s">
        <v>414</v>
      </c>
      <c r="V18" s="255" t="s">
        <v>414</v>
      </c>
      <c r="W18" s="255">
        <v>4</v>
      </c>
      <c r="X18" s="255">
        <v>3</v>
      </c>
      <c r="Y18" s="255">
        <v>3</v>
      </c>
      <c r="Z18" s="255" t="s">
        <v>414</v>
      </c>
      <c r="AA18" s="255" t="s">
        <v>414</v>
      </c>
      <c r="AB18" s="255" t="s">
        <v>414</v>
      </c>
      <c r="AC18" s="255" t="s">
        <v>414</v>
      </c>
      <c r="AD18" s="255" t="s">
        <v>414</v>
      </c>
      <c r="AE18" s="255" t="s">
        <v>414</v>
      </c>
      <c r="AF18" s="255" t="s">
        <v>414</v>
      </c>
      <c r="AG18" s="257" t="s">
        <v>414</v>
      </c>
      <c r="AH18" s="257" t="s">
        <v>414</v>
      </c>
      <c r="AI18" s="257" t="s">
        <v>414</v>
      </c>
      <c r="AJ18" s="257" t="s">
        <v>414</v>
      </c>
      <c r="AK18" s="257" t="s">
        <v>414</v>
      </c>
      <c r="AL18" s="257" t="s">
        <v>414</v>
      </c>
      <c r="AM18" s="257" t="s">
        <v>414</v>
      </c>
      <c r="AN18" s="257" t="s">
        <v>414</v>
      </c>
      <c r="AO18" s="257" t="s">
        <v>414</v>
      </c>
      <c r="AP18" s="257" t="s">
        <v>414</v>
      </c>
      <c r="AQ18" s="257" t="s">
        <v>414</v>
      </c>
      <c r="AR18" s="257" t="s">
        <v>414</v>
      </c>
      <c r="AS18" s="253">
        <v>0</v>
      </c>
      <c r="AT18" s="232" t="e">
        <v>#DIV/0!</v>
      </c>
      <c r="AU18" s="231" t="s">
        <v>469</v>
      </c>
      <c r="AV18" s="202"/>
      <c r="AW18" s="231" t="s">
        <v>469</v>
      </c>
      <c r="AX18" s="231" t="s">
        <v>56</v>
      </c>
      <c r="AY18" s="231" t="s">
        <v>56</v>
      </c>
    </row>
    <row r="19" spans="1:51" ht="90" customHeight="1" x14ac:dyDescent="0.3">
      <c r="A19" s="40"/>
      <c r="B19" s="40"/>
      <c r="C19" s="40">
        <v>19</v>
      </c>
      <c r="D19" s="267" t="s">
        <v>461</v>
      </c>
      <c r="E19" s="41" t="s">
        <v>347</v>
      </c>
      <c r="F19" s="267" t="s">
        <v>503</v>
      </c>
      <c r="G19" s="267" t="s">
        <v>504</v>
      </c>
      <c r="H19" s="252" t="s">
        <v>505</v>
      </c>
      <c r="I19" s="268" t="s">
        <v>197</v>
      </c>
      <c r="J19" s="40" t="s">
        <v>198</v>
      </c>
      <c r="K19" s="252" t="s">
        <v>506</v>
      </c>
      <c r="L19" s="252" t="s">
        <v>507</v>
      </c>
      <c r="M19" s="229" t="s">
        <v>461</v>
      </c>
      <c r="N19" s="270" t="s">
        <v>414</v>
      </c>
      <c r="O19" s="257" t="s">
        <v>414</v>
      </c>
      <c r="P19" s="257" t="s">
        <v>414</v>
      </c>
      <c r="Q19" s="255" t="s">
        <v>414</v>
      </c>
      <c r="R19" s="260">
        <v>1</v>
      </c>
      <c r="S19" s="256" t="s">
        <v>495</v>
      </c>
      <c r="T19" s="248" t="s">
        <v>508</v>
      </c>
      <c r="U19" s="260" t="s">
        <v>414</v>
      </c>
      <c r="V19" s="260" t="s">
        <v>414</v>
      </c>
      <c r="W19" s="260" t="s">
        <v>414</v>
      </c>
      <c r="X19" s="260" t="s">
        <v>414</v>
      </c>
      <c r="Y19" s="260">
        <v>1</v>
      </c>
      <c r="Z19" s="260" t="s">
        <v>414</v>
      </c>
      <c r="AA19" s="260" t="s">
        <v>414</v>
      </c>
      <c r="AB19" s="260" t="s">
        <v>414</v>
      </c>
      <c r="AC19" s="260" t="s">
        <v>414</v>
      </c>
      <c r="AD19" s="260" t="s">
        <v>414</v>
      </c>
      <c r="AE19" s="260" t="s">
        <v>414</v>
      </c>
      <c r="AF19" s="260" t="s">
        <v>414</v>
      </c>
      <c r="AG19" s="257" t="s">
        <v>414</v>
      </c>
      <c r="AH19" s="257" t="s">
        <v>414</v>
      </c>
      <c r="AI19" s="257" t="s">
        <v>414</v>
      </c>
      <c r="AJ19" s="257" t="s">
        <v>414</v>
      </c>
      <c r="AK19" s="257" t="s">
        <v>414</v>
      </c>
      <c r="AL19" s="257" t="s">
        <v>414</v>
      </c>
      <c r="AM19" s="257" t="s">
        <v>414</v>
      </c>
      <c r="AN19" s="257" t="s">
        <v>414</v>
      </c>
      <c r="AO19" s="257" t="s">
        <v>414</v>
      </c>
      <c r="AP19" s="257" t="s">
        <v>414</v>
      </c>
      <c r="AQ19" s="257" t="s">
        <v>414</v>
      </c>
      <c r="AR19" s="257" t="s">
        <v>414</v>
      </c>
      <c r="AS19" s="253">
        <v>0</v>
      </c>
      <c r="AT19" s="232" t="e">
        <v>#DIV/0!</v>
      </c>
      <c r="AU19" s="231" t="s">
        <v>469</v>
      </c>
      <c r="AV19" s="202"/>
      <c r="AW19" s="231" t="s">
        <v>469</v>
      </c>
      <c r="AX19" s="231" t="s">
        <v>56</v>
      </c>
      <c r="AY19" s="231" t="s">
        <v>56</v>
      </c>
    </row>
    <row r="20" spans="1:51" ht="13.8" customHeight="1" x14ac:dyDescent="0.3">
      <c r="A20" s="584" t="s">
        <v>295</v>
      </c>
      <c r="B20" s="583" t="s">
        <v>296</v>
      </c>
      <c r="C20" s="583"/>
      <c r="D20" s="583"/>
      <c r="E20" s="583"/>
      <c r="F20" s="583"/>
      <c r="G20" s="585" t="s">
        <v>460</v>
      </c>
      <c r="H20" s="585"/>
      <c r="I20" s="585"/>
      <c r="J20" s="585"/>
      <c r="K20" s="585"/>
      <c r="L20" s="585"/>
      <c r="M20" s="585"/>
      <c r="N20" s="585"/>
      <c r="O20" s="583" t="s">
        <v>296</v>
      </c>
      <c r="P20" s="583"/>
      <c r="Q20" s="583"/>
      <c r="R20" s="583"/>
      <c r="S20" s="583"/>
      <c r="T20" s="586"/>
      <c r="U20" s="586" t="s">
        <v>296</v>
      </c>
      <c r="V20" s="586"/>
      <c r="W20" s="586"/>
      <c r="X20" s="586"/>
      <c r="Y20" s="586"/>
      <c r="Z20" s="586"/>
      <c r="AA20" s="586"/>
      <c r="AB20" s="586"/>
      <c r="AC20" s="586" t="s">
        <v>296</v>
      </c>
      <c r="AD20" s="586"/>
      <c r="AE20" s="586"/>
      <c r="AF20" s="586"/>
      <c r="AG20" s="586"/>
      <c r="AH20" s="586"/>
      <c r="AI20" s="586"/>
      <c r="AJ20" s="586"/>
      <c r="AK20" s="586"/>
      <c r="AL20" s="586"/>
      <c r="AM20" s="586"/>
      <c r="AN20" s="586"/>
      <c r="AO20" s="612" t="s">
        <v>298</v>
      </c>
      <c r="AP20" s="612"/>
      <c r="AQ20" s="612"/>
      <c r="AR20" s="612"/>
      <c r="AS20" s="586" t="s">
        <v>299</v>
      </c>
      <c r="AT20" s="586"/>
      <c r="AU20" s="583"/>
      <c r="AV20" s="583"/>
      <c r="AW20" s="583"/>
      <c r="AX20" s="583"/>
      <c r="AY20" s="583"/>
    </row>
    <row r="21" spans="1:51" ht="13.8" customHeight="1" x14ac:dyDescent="0.3">
      <c r="A21" s="584"/>
      <c r="B21" s="583" t="s">
        <v>792</v>
      </c>
      <c r="C21" s="583"/>
      <c r="D21" s="583"/>
      <c r="E21" s="583"/>
      <c r="F21" s="583"/>
      <c r="G21" s="585"/>
      <c r="H21" s="585"/>
      <c r="I21" s="585"/>
      <c r="J21" s="585"/>
      <c r="K21" s="585"/>
      <c r="L21" s="585"/>
      <c r="M21" s="585"/>
      <c r="N21" s="585"/>
      <c r="O21" s="583" t="s">
        <v>790</v>
      </c>
      <c r="P21" s="583"/>
      <c r="Q21" s="583"/>
      <c r="R21" s="583"/>
      <c r="S21" s="583"/>
      <c r="T21" s="583"/>
      <c r="U21" s="583" t="s">
        <v>300</v>
      </c>
      <c r="V21" s="583"/>
      <c r="W21" s="583"/>
      <c r="X21" s="583"/>
      <c r="Y21" s="583"/>
      <c r="Z21" s="583"/>
      <c r="AA21" s="583"/>
      <c r="AB21" s="583"/>
      <c r="AC21" s="583" t="s">
        <v>300</v>
      </c>
      <c r="AD21" s="583"/>
      <c r="AE21" s="583"/>
      <c r="AF21" s="583"/>
      <c r="AG21" s="583"/>
      <c r="AH21" s="583"/>
      <c r="AI21" s="583"/>
      <c r="AJ21" s="583"/>
      <c r="AK21" s="583"/>
      <c r="AL21" s="583"/>
      <c r="AM21" s="583"/>
      <c r="AN21" s="583"/>
      <c r="AO21" s="585"/>
      <c r="AP21" s="585"/>
      <c r="AQ21" s="585"/>
      <c r="AR21" s="585"/>
      <c r="AS21" s="583" t="s">
        <v>301</v>
      </c>
      <c r="AT21" s="583"/>
      <c r="AU21" s="583"/>
      <c r="AV21" s="583"/>
      <c r="AW21" s="583"/>
      <c r="AX21" s="583"/>
      <c r="AY21" s="583"/>
    </row>
    <row r="22" spans="1:51" ht="15.9" customHeight="1" x14ac:dyDescent="0.3">
      <c r="A22" s="584"/>
      <c r="B22" s="583" t="s">
        <v>793</v>
      </c>
      <c r="C22" s="583"/>
      <c r="D22" s="583"/>
      <c r="E22" s="583"/>
      <c r="F22" s="583"/>
      <c r="G22" s="585"/>
      <c r="H22" s="585"/>
      <c r="I22" s="585"/>
      <c r="J22" s="585"/>
      <c r="K22" s="585"/>
      <c r="L22" s="585"/>
      <c r="M22" s="585"/>
      <c r="N22" s="585"/>
      <c r="O22" s="583" t="s">
        <v>791</v>
      </c>
      <c r="P22" s="583"/>
      <c r="Q22" s="583"/>
      <c r="R22" s="583"/>
      <c r="S22" s="583"/>
      <c r="T22" s="583"/>
      <c r="U22" s="583" t="s">
        <v>302</v>
      </c>
      <c r="V22" s="583"/>
      <c r="W22" s="583"/>
      <c r="X22" s="583"/>
      <c r="Y22" s="583"/>
      <c r="Z22" s="583"/>
      <c r="AA22" s="583"/>
      <c r="AB22" s="583"/>
      <c r="AC22" s="583" t="s">
        <v>302</v>
      </c>
      <c r="AD22" s="583"/>
      <c r="AE22" s="583"/>
      <c r="AF22" s="583"/>
      <c r="AG22" s="583"/>
      <c r="AH22" s="583"/>
      <c r="AI22" s="583"/>
      <c r="AJ22" s="583"/>
      <c r="AK22" s="583"/>
      <c r="AL22" s="583"/>
      <c r="AM22" s="583"/>
      <c r="AN22" s="583"/>
      <c r="AO22" s="585"/>
      <c r="AP22" s="585"/>
      <c r="AQ22" s="585"/>
      <c r="AR22" s="585"/>
      <c r="AS22" s="583" t="s">
        <v>303</v>
      </c>
      <c r="AT22" s="583"/>
      <c r="AU22" s="583"/>
      <c r="AV22" s="583"/>
      <c r="AW22" s="583"/>
      <c r="AX22" s="583"/>
      <c r="AY22" s="583"/>
    </row>
  </sheetData>
  <mergeCells count="61">
    <mergeCell ref="AC20:AN20"/>
    <mergeCell ref="AO20:AR22"/>
    <mergeCell ref="AS20:AY20"/>
    <mergeCell ref="B21:F21"/>
    <mergeCell ref="O21:T21"/>
    <mergeCell ref="U21:AB21"/>
    <mergeCell ref="AC21:AN21"/>
    <mergeCell ref="AS21:AY21"/>
    <mergeCell ref="B22:F22"/>
    <mergeCell ref="O22:T22"/>
    <mergeCell ref="U22:AB22"/>
    <mergeCell ref="AC22:AN22"/>
    <mergeCell ref="AS22:AY22"/>
    <mergeCell ref="A20:A22"/>
    <mergeCell ref="B20:F20"/>
    <mergeCell ref="G20:N22"/>
    <mergeCell ref="O20:T20"/>
    <mergeCell ref="U20:AB20"/>
    <mergeCell ref="AU5:AU12"/>
    <mergeCell ref="A11:E11"/>
    <mergeCell ref="F11:F12"/>
    <mergeCell ref="G11:G12"/>
    <mergeCell ref="H11:H12"/>
    <mergeCell ref="N11:R11"/>
    <mergeCell ref="S11:S12"/>
    <mergeCell ref="U11:AF11"/>
    <mergeCell ref="AG11:AR11"/>
    <mergeCell ref="AS11:AT11"/>
    <mergeCell ref="T11:T12"/>
    <mergeCell ref="A6:A8"/>
    <mergeCell ref="D6:D8"/>
    <mergeCell ref="E6:F6"/>
    <mergeCell ref="E7:F7"/>
    <mergeCell ref="E10:AF10"/>
    <mergeCell ref="AV5:AV12"/>
    <mergeCell ref="AW5:AW12"/>
    <mergeCell ref="AX5:AX12"/>
    <mergeCell ref="AY5:AY12"/>
    <mergeCell ref="A1:AW1"/>
    <mergeCell ref="AX1:AY1"/>
    <mergeCell ref="A2:AW2"/>
    <mergeCell ref="AX2:AY2"/>
    <mergeCell ref="A3:AW4"/>
    <mergeCell ref="AX3:AY3"/>
    <mergeCell ref="AX4:AY4"/>
    <mergeCell ref="I11:I12"/>
    <mergeCell ref="J11:J12"/>
    <mergeCell ref="K11:K12"/>
    <mergeCell ref="L11:L12"/>
    <mergeCell ref="M11:M12"/>
    <mergeCell ref="E8:F8"/>
    <mergeCell ref="A5:AF5"/>
    <mergeCell ref="AG5:AT10"/>
    <mergeCell ref="G6:H6"/>
    <mergeCell ref="I6:T8"/>
    <mergeCell ref="G7:H7"/>
    <mergeCell ref="G8:H8"/>
    <mergeCell ref="A9:D9"/>
    <mergeCell ref="E9:AF9"/>
    <mergeCell ref="A10:D10"/>
    <mergeCell ref="B6:C8"/>
  </mergeCells>
  <hyperlinks>
    <hyperlink ref="AV16" r:id="rId1" xr:uid="{199B6E79-20FA-4A5E-88E8-29F433E34603}"/>
  </hyperlinks>
  <pageMargins left="0.7" right="0.7" top="0.75" bottom="0.75" header="0.3" footer="0.3"/>
  <pageSetup scale="15" orientation="landscape"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916A5-3418-43AA-8C66-8F622691D888}">
  <sheetPr>
    <tabColor theme="3" tint="0.79998168889431442"/>
    <pageSetUpPr fitToPage="1"/>
  </sheetPr>
  <dimension ref="A1:XFD19"/>
  <sheetViews>
    <sheetView view="pageBreakPreview" topLeftCell="A13" zoomScale="60" zoomScaleNormal="65" workbookViewId="0">
      <selection activeCell="B18" sqref="B18:F19"/>
    </sheetView>
  </sheetViews>
  <sheetFormatPr baseColWidth="10" defaultColWidth="10.88671875" defaultRowHeight="13.8" x14ac:dyDescent="0.3"/>
  <cols>
    <col min="1" max="1" width="15" style="32" customWidth="1"/>
    <col min="2" max="2" width="8.33203125" style="32" customWidth="1"/>
    <col min="3" max="3" width="15.33203125" style="32" customWidth="1"/>
    <col min="4" max="4" width="14.6640625" style="32" customWidth="1"/>
    <col min="5" max="5" width="15.88671875" style="32" customWidth="1"/>
    <col min="6" max="8" width="29.33203125" style="32" customWidth="1"/>
    <col min="9" max="9" width="20.5546875" style="32" customWidth="1"/>
    <col min="10" max="10" width="34.88671875" style="32" customWidth="1"/>
    <col min="11" max="11" width="21.5546875" style="32" customWidth="1"/>
    <col min="12" max="12" width="31" style="32" customWidth="1"/>
    <col min="13" max="13" width="32.109375" style="32" customWidth="1"/>
    <col min="14" max="18" width="8.6640625" style="32" customWidth="1"/>
    <col min="19" max="19" width="22.33203125" style="32" customWidth="1"/>
    <col min="20" max="20" width="22.44140625" style="32" customWidth="1"/>
    <col min="21" max="31" width="7.44140625" style="32" customWidth="1"/>
    <col min="32" max="32" width="7.6640625" style="32" customWidth="1"/>
    <col min="33" max="43" width="8.109375" style="32" customWidth="1"/>
    <col min="44" max="44" width="5.88671875" style="32" customWidth="1"/>
    <col min="45" max="45" width="17.109375" style="32" customWidth="1"/>
    <col min="46" max="46" width="15.88671875" style="96" customWidth="1"/>
    <col min="47" max="47" width="97.109375" style="32" customWidth="1"/>
    <col min="48" max="48" width="30.33203125" style="32" customWidth="1"/>
    <col min="49" max="49" width="112.109375" style="32" customWidth="1"/>
    <col min="50" max="51" width="30.33203125" style="32" customWidth="1"/>
    <col min="52" max="16382" width="10.88671875" style="32"/>
    <col min="16383" max="16383" width="9" style="32" customWidth="1"/>
    <col min="16384" max="16384" width="10.88671875" style="32"/>
  </cols>
  <sheetData>
    <row r="1" spans="1:51 16384:16384" ht="15.9" customHeight="1" x14ac:dyDescent="0.3">
      <c r="A1" s="574" t="s">
        <v>0</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6"/>
      <c r="AX1" s="569" t="s">
        <v>1</v>
      </c>
      <c r="AY1" s="570"/>
    </row>
    <row r="2" spans="1:51 16384:16384" ht="15.9" customHeight="1" x14ac:dyDescent="0.3">
      <c r="A2" s="577" t="s">
        <v>2</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c r="AW2" s="579"/>
      <c r="AX2" s="571" t="s">
        <v>3</v>
      </c>
      <c r="AY2" s="572"/>
    </row>
    <row r="3" spans="1:51 16384:16384" ht="15" customHeight="1" x14ac:dyDescent="0.3">
      <c r="A3" s="580" t="s">
        <v>162</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2"/>
      <c r="AX3" s="571" t="s">
        <v>5</v>
      </c>
      <c r="AY3" s="572"/>
    </row>
    <row r="4" spans="1:51 16384:16384" ht="15.9" customHeight="1" x14ac:dyDescent="0.3">
      <c r="A4" s="574"/>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6"/>
      <c r="AX4" s="573" t="s">
        <v>163</v>
      </c>
      <c r="AY4" s="573"/>
    </row>
    <row r="5" spans="1:51 16384:16384" ht="15" customHeight="1" x14ac:dyDescent="0.3">
      <c r="A5" s="557" t="s">
        <v>164</v>
      </c>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9"/>
      <c r="AG5" s="560" t="s">
        <v>13</v>
      </c>
      <c r="AH5" s="561"/>
      <c r="AI5" s="561"/>
      <c r="AJ5" s="561"/>
      <c r="AK5" s="561"/>
      <c r="AL5" s="561"/>
      <c r="AM5" s="561"/>
      <c r="AN5" s="561"/>
      <c r="AO5" s="561"/>
      <c r="AP5" s="561"/>
      <c r="AQ5" s="561"/>
      <c r="AR5" s="561"/>
      <c r="AS5" s="561"/>
      <c r="AT5" s="562"/>
      <c r="AU5" s="554" t="s">
        <v>165</v>
      </c>
      <c r="AV5" s="554" t="s">
        <v>166</v>
      </c>
      <c r="AW5" s="554" t="s">
        <v>167</v>
      </c>
      <c r="AX5" s="554" t="s">
        <v>168</v>
      </c>
      <c r="AY5" s="554" t="s">
        <v>169</v>
      </c>
    </row>
    <row r="6" spans="1:51 16384:16384" ht="15" customHeight="1" x14ac:dyDescent="0.3">
      <c r="A6" s="591" t="s">
        <v>9</v>
      </c>
      <c r="B6" s="592">
        <v>45351</v>
      </c>
      <c r="C6" s="593"/>
      <c r="D6" s="562"/>
      <c r="E6" s="594" t="s">
        <v>11</v>
      </c>
      <c r="F6" s="594"/>
      <c r="G6" s="590"/>
      <c r="H6" s="590"/>
      <c r="I6" s="560"/>
      <c r="J6" s="561"/>
      <c r="K6" s="561"/>
      <c r="L6" s="561"/>
      <c r="M6" s="561"/>
      <c r="N6" s="561"/>
      <c r="O6" s="561"/>
      <c r="P6" s="561"/>
      <c r="Q6" s="561"/>
      <c r="R6" s="561"/>
      <c r="S6" s="561"/>
      <c r="T6" s="561"/>
      <c r="U6" s="33"/>
      <c r="V6" s="33"/>
      <c r="W6" s="33"/>
      <c r="X6" s="33"/>
      <c r="Y6" s="33"/>
      <c r="Z6" s="33"/>
      <c r="AA6" s="33"/>
      <c r="AB6" s="33"/>
      <c r="AC6" s="33"/>
      <c r="AD6" s="33"/>
      <c r="AE6" s="33"/>
      <c r="AF6" s="34"/>
      <c r="AG6" s="563"/>
      <c r="AH6" s="564"/>
      <c r="AI6" s="564"/>
      <c r="AJ6" s="564"/>
      <c r="AK6" s="564"/>
      <c r="AL6" s="564"/>
      <c r="AM6" s="564"/>
      <c r="AN6" s="564"/>
      <c r="AO6" s="564"/>
      <c r="AP6" s="564"/>
      <c r="AQ6" s="564"/>
      <c r="AR6" s="564"/>
      <c r="AS6" s="564"/>
      <c r="AT6" s="565"/>
      <c r="AU6" s="555"/>
      <c r="AV6" s="555"/>
      <c r="AW6" s="555"/>
      <c r="AX6" s="555"/>
      <c r="AY6" s="555"/>
    </row>
    <row r="7" spans="1:51 16384:16384" ht="15" customHeight="1" x14ac:dyDescent="0.3">
      <c r="A7" s="591"/>
      <c r="B7" s="593"/>
      <c r="C7" s="593"/>
      <c r="D7" s="565"/>
      <c r="E7" s="594" t="s">
        <v>12</v>
      </c>
      <c r="F7" s="594"/>
      <c r="G7" s="595"/>
      <c r="H7" s="595"/>
      <c r="I7" s="563"/>
      <c r="J7" s="564"/>
      <c r="K7" s="564"/>
      <c r="L7" s="564"/>
      <c r="M7" s="564"/>
      <c r="N7" s="564"/>
      <c r="O7" s="564"/>
      <c r="P7" s="564"/>
      <c r="Q7" s="564"/>
      <c r="R7" s="564"/>
      <c r="S7" s="564"/>
      <c r="T7" s="564"/>
      <c r="U7" s="35"/>
      <c r="V7" s="35"/>
      <c r="W7" s="35"/>
      <c r="X7" s="35"/>
      <c r="Y7" s="35"/>
      <c r="Z7" s="35"/>
      <c r="AA7" s="35"/>
      <c r="AB7" s="35"/>
      <c r="AC7" s="35"/>
      <c r="AD7" s="35"/>
      <c r="AE7" s="35"/>
      <c r="AF7" s="36"/>
      <c r="AG7" s="563"/>
      <c r="AH7" s="564"/>
      <c r="AI7" s="564"/>
      <c r="AJ7" s="564"/>
      <c r="AK7" s="564"/>
      <c r="AL7" s="564"/>
      <c r="AM7" s="564"/>
      <c r="AN7" s="564"/>
      <c r="AO7" s="564"/>
      <c r="AP7" s="564"/>
      <c r="AQ7" s="564"/>
      <c r="AR7" s="564"/>
      <c r="AS7" s="564"/>
      <c r="AT7" s="565"/>
      <c r="AU7" s="555"/>
      <c r="AV7" s="555"/>
      <c r="AW7" s="555"/>
      <c r="AX7" s="555"/>
      <c r="AY7" s="555"/>
    </row>
    <row r="8" spans="1:51 16384:16384" ht="15" customHeight="1" x14ac:dyDescent="0.3">
      <c r="A8" s="591"/>
      <c r="B8" s="593"/>
      <c r="C8" s="593"/>
      <c r="D8" s="568"/>
      <c r="E8" s="594" t="s">
        <v>13</v>
      </c>
      <c r="F8" s="594"/>
      <c r="G8" s="590" t="s">
        <v>14</v>
      </c>
      <c r="H8" s="590"/>
      <c r="I8" s="566"/>
      <c r="J8" s="567"/>
      <c r="K8" s="567"/>
      <c r="L8" s="567"/>
      <c r="M8" s="567"/>
      <c r="N8" s="567"/>
      <c r="O8" s="567"/>
      <c r="P8" s="567"/>
      <c r="Q8" s="567"/>
      <c r="R8" s="567"/>
      <c r="S8" s="567"/>
      <c r="T8" s="567"/>
      <c r="U8" s="37"/>
      <c r="V8" s="37"/>
      <c r="W8" s="37"/>
      <c r="X8" s="37"/>
      <c r="Y8" s="37"/>
      <c r="Z8" s="37"/>
      <c r="AA8" s="37"/>
      <c r="AB8" s="37"/>
      <c r="AC8" s="37"/>
      <c r="AD8" s="37"/>
      <c r="AE8" s="37"/>
      <c r="AF8" s="38"/>
      <c r="AG8" s="563"/>
      <c r="AH8" s="564"/>
      <c r="AI8" s="564"/>
      <c r="AJ8" s="564"/>
      <c r="AK8" s="564"/>
      <c r="AL8" s="564"/>
      <c r="AM8" s="564"/>
      <c r="AN8" s="564"/>
      <c r="AO8" s="564"/>
      <c r="AP8" s="564"/>
      <c r="AQ8" s="564"/>
      <c r="AR8" s="564"/>
      <c r="AS8" s="564"/>
      <c r="AT8" s="565"/>
      <c r="AU8" s="555"/>
      <c r="AV8" s="555"/>
      <c r="AW8" s="555"/>
      <c r="AX8" s="555"/>
      <c r="AY8" s="555"/>
    </row>
    <row r="9" spans="1:51 16384:16384" ht="15" customHeight="1" x14ac:dyDescent="0.3">
      <c r="A9" s="557" t="s">
        <v>170</v>
      </c>
      <c r="B9" s="558"/>
      <c r="C9" s="558"/>
      <c r="D9" s="558"/>
      <c r="E9" s="590" t="s">
        <v>56</v>
      </c>
      <c r="F9" s="590"/>
      <c r="G9" s="590"/>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63"/>
      <c r="AH9" s="564"/>
      <c r="AI9" s="564"/>
      <c r="AJ9" s="564"/>
      <c r="AK9" s="564"/>
      <c r="AL9" s="564"/>
      <c r="AM9" s="564"/>
      <c r="AN9" s="564"/>
      <c r="AO9" s="564"/>
      <c r="AP9" s="564"/>
      <c r="AQ9" s="564"/>
      <c r="AR9" s="564"/>
      <c r="AS9" s="564"/>
      <c r="AT9" s="565"/>
      <c r="AU9" s="555"/>
      <c r="AV9" s="555"/>
      <c r="AW9" s="555"/>
      <c r="AX9" s="555"/>
      <c r="AY9" s="555"/>
    </row>
    <row r="10" spans="1:51 16384:16384" ht="15" customHeight="1" x14ac:dyDescent="0.3">
      <c r="A10" s="557" t="s">
        <v>171</v>
      </c>
      <c r="B10" s="558"/>
      <c r="C10" s="558"/>
      <c r="D10" s="558"/>
      <c r="E10" s="590" t="s">
        <v>172</v>
      </c>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66"/>
      <c r="AH10" s="567"/>
      <c r="AI10" s="567"/>
      <c r="AJ10" s="567"/>
      <c r="AK10" s="567"/>
      <c r="AL10" s="567"/>
      <c r="AM10" s="567"/>
      <c r="AN10" s="567"/>
      <c r="AO10" s="567"/>
      <c r="AP10" s="567"/>
      <c r="AQ10" s="567"/>
      <c r="AR10" s="567"/>
      <c r="AS10" s="567"/>
      <c r="AT10" s="568"/>
      <c r="AU10" s="555"/>
      <c r="AV10" s="555"/>
      <c r="AW10" s="555"/>
      <c r="AX10" s="555"/>
      <c r="AY10" s="555"/>
    </row>
    <row r="11" spans="1:51 16384:16384" ht="39.9" customHeight="1" x14ac:dyDescent="0.3">
      <c r="A11" s="587" t="s">
        <v>173</v>
      </c>
      <c r="B11" s="588"/>
      <c r="C11" s="588"/>
      <c r="D11" s="588"/>
      <c r="E11" s="589"/>
      <c r="F11" s="554" t="s">
        <v>174</v>
      </c>
      <c r="G11" s="554" t="s">
        <v>175</v>
      </c>
      <c r="H11" s="554" t="s">
        <v>176</v>
      </c>
      <c r="I11" s="554" t="s">
        <v>177</v>
      </c>
      <c r="J11" s="554" t="s">
        <v>178</v>
      </c>
      <c r="K11" s="554" t="s">
        <v>179</v>
      </c>
      <c r="L11" s="554" t="s">
        <v>180</v>
      </c>
      <c r="M11" s="554" t="s">
        <v>181</v>
      </c>
      <c r="N11" s="587" t="s">
        <v>182</v>
      </c>
      <c r="O11" s="588"/>
      <c r="P11" s="588"/>
      <c r="Q11" s="588"/>
      <c r="R11" s="589"/>
      <c r="S11" s="554" t="s">
        <v>183</v>
      </c>
      <c r="T11" s="554" t="s">
        <v>184</v>
      </c>
      <c r="U11" s="557" t="s">
        <v>185</v>
      </c>
      <c r="V11" s="558"/>
      <c r="W11" s="558"/>
      <c r="X11" s="558"/>
      <c r="Y11" s="558"/>
      <c r="Z11" s="558"/>
      <c r="AA11" s="558"/>
      <c r="AB11" s="558"/>
      <c r="AC11" s="558"/>
      <c r="AD11" s="558"/>
      <c r="AE11" s="558"/>
      <c r="AF11" s="559"/>
      <c r="AG11" s="557" t="s">
        <v>186</v>
      </c>
      <c r="AH11" s="558"/>
      <c r="AI11" s="558"/>
      <c r="AJ11" s="558"/>
      <c r="AK11" s="558"/>
      <c r="AL11" s="558"/>
      <c r="AM11" s="558"/>
      <c r="AN11" s="558"/>
      <c r="AO11" s="558"/>
      <c r="AP11" s="558"/>
      <c r="AQ11" s="558"/>
      <c r="AR11" s="559"/>
      <c r="AS11" s="587" t="s">
        <v>40</v>
      </c>
      <c r="AT11" s="589"/>
      <c r="AU11" s="555"/>
      <c r="AV11" s="555"/>
      <c r="AW11" s="555"/>
      <c r="AX11" s="555"/>
      <c r="AY11" s="555"/>
    </row>
    <row r="12" spans="1:51 16384:16384" ht="75" customHeight="1" x14ac:dyDescent="0.3">
      <c r="A12" s="39" t="s">
        <v>187</v>
      </c>
      <c r="B12" s="39" t="s">
        <v>188</v>
      </c>
      <c r="C12" s="39" t="s">
        <v>189</v>
      </c>
      <c r="D12" s="39" t="s">
        <v>190</v>
      </c>
      <c r="E12" s="39" t="s">
        <v>191</v>
      </c>
      <c r="F12" s="556"/>
      <c r="G12" s="556"/>
      <c r="H12" s="556"/>
      <c r="I12" s="556"/>
      <c r="J12" s="556"/>
      <c r="K12" s="556"/>
      <c r="L12" s="556"/>
      <c r="M12" s="556"/>
      <c r="N12" s="39">
        <v>2020</v>
      </c>
      <c r="O12" s="39">
        <v>2021</v>
      </c>
      <c r="P12" s="39">
        <v>2022</v>
      </c>
      <c r="Q12" s="39">
        <v>2023</v>
      </c>
      <c r="R12" s="39">
        <v>2024</v>
      </c>
      <c r="S12" s="556"/>
      <c r="T12" s="556"/>
      <c r="U12" s="45" t="s">
        <v>29</v>
      </c>
      <c r="V12" s="45" t="s">
        <v>8</v>
      </c>
      <c r="W12" s="45" t="s">
        <v>30</v>
      </c>
      <c r="X12" s="45" t="s">
        <v>31</v>
      </c>
      <c r="Y12" s="45" t="s">
        <v>32</v>
      </c>
      <c r="Z12" s="45" t="s">
        <v>33</v>
      </c>
      <c r="AA12" s="45" t="s">
        <v>34</v>
      </c>
      <c r="AB12" s="45" t="s">
        <v>35</v>
      </c>
      <c r="AC12" s="45" t="s">
        <v>36</v>
      </c>
      <c r="AD12" s="45" t="s">
        <v>37</v>
      </c>
      <c r="AE12" s="45" t="s">
        <v>38</v>
      </c>
      <c r="AF12" s="45" t="s">
        <v>39</v>
      </c>
      <c r="AG12" s="45" t="s">
        <v>29</v>
      </c>
      <c r="AH12" s="45" t="s">
        <v>8</v>
      </c>
      <c r="AI12" s="45" t="s">
        <v>30</v>
      </c>
      <c r="AJ12" s="45" t="s">
        <v>31</v>
      </c>
      <c r="AK12" s="45" t="s">
        <v>32</v>
      </c>
      <c r="AL12" s="45" t="s">
        <v>33</v>
      </c>
      <c r="AM12" s="45" t="s">
        <v>34</v>
      </c>
      <c r="AN12" s="45" t="s">
        <v>35</v>
      </c>
      <c r="AO12" s="45" t="s">
        <v>36</v>
      </c>
      <c r="AP12" s="45" t="s">
        <v>37</v>
      </c>
      <c r="AQ12" s="45" t="s">
        <v>38</v>
      </c>
      <c r="AR12" s="45" t="s">
        <v>39</v>
      </c>
      <c r="AS12" s="39" t="s">
        <v>192</v>
      </c>
      <c r="AT12" s="95" t="s">
        <v>193</v>
      </c>
      <c r="AU12" s="556"/>
      <c r="AV12" s="556"/>
      <c r="AW12" s="556"/>
      <c r="AX12" s="556"/>
      <c r="AY12" s="556"/>
    </row>
    <row r="13" spans="1:51 16384:16384" s="194" customFormat="1" ht="317.39999999999998" x14ac:dyDescent="0.3">
      <c r="A13" s="41"/>
      <c r="B13" s="41"/>
      <c r="C13" s="41">
        <v>7</v>
      </c>
      <c r="D13" s="141" t="s">
        <v>509</v>
      </c>
      <c r="E13" s="229" t="s">
        <v>414</v>
      </c>
      <c r="F13" s="229" t="s">
        <v>510</v>
      </c>
      <c r="G13" s="229" t="s">
        <v>511</v>
      </c>
      <c r="H13" s="229" t="s">
        <v>512</v>
      </c>
      <c r="I13" s="229" t="s">
        <v>308</v>
      </c>
      <c r="J13" s="41" t="s">
        <v>198</v>
      </c>
      <c r="K13" s="229" t="s">
        <v>211</v>
      </c>
      <c r="L13" s="189" t="s">
        <v>513</v>
      </c>
      <c r="M13" s="229" t="s">
        <v>514</v>
      </c>
      <c r="N13" s="229" t="s">
        <v>414</v>
      </c>
      <c r="O13" s="229" t="s">
        <v>414</v>
      </c>
      <c r="P13" s="229" t="s">
        <v>414</v>
      </c>
      <c r="Q13" s="229" t="s">
        <v>414</v>
      </c>
      <c r="R13" s="263">
        <v>1</v>
      </c>
      <c r="S13" s="228" t="s">
        <v>213</v>
      </c>
      <c r="T13" s="229" t="s">
        <v>515</v>
      </c>
      <c r="U13" s="264">
        <v>1</v>
      </c>
      <c r="V13" s="264">
        <v>1</v>
      </c>
      <c r="W13" s="264">
        <v>1</v>
      </c>
      <c r="X13" s="264">
        <v>1</v>
      </c>
      <c r="Y13" s="264">
        <v>1</v>
      </c>
      <c r="Z13" s="230" t="s">
        <v>414</v>
      </c>
      <c r="AA13" s="230" t="s">
        <v>414</v>
      </c>
      <c r="AB13" s="230" t="s">
        <v>414</v>
      </c>
      <c r="AC13" s="230" t="s">
        <v>414</v>
      </c>
      <c r="AD13" s="230" t="s">
        <v>414</v>
      </c>
      <c r="AE13" s="230" t="s">
        <v>414</v>
      </c>
      <c r="AF13" s="230" t="s">
        <v>414</v>
      </c>
      <c r="AG13" s="263">
        <v>1</v>
      </c>
      <c r="AH13" s="263">
        <v>1</v>
      </c>
      <c r="AI13" s="229" t="s">
        <v>414</v>
      </c>
      <c r="AJ13" s="229" t="s">
        <v>414</v>
      </c>
      <c r="AK13" s="229" t="s">
        <v>414</v>
      </c>
      <c r="AL13" s="229" t="s">
        <v>414</v>
      </c>
      <c r="AM13" s="229" t="s">
        <v>414</v>
      </c>
      <c r="AN13" s="229" t="s">
        <v>414</v>
      </c>
      <c r="AO13" s="229" t="s">
        <v>414</v>
      </c>
      <c r="AP13" s="229" t="s">
        <v>414</v>
      </c>
      <c r="AQ13" s="229" t="s">
        <v>414</v>
      </c>
      <c r="AR13" s="229" t="s">
        <v>414</v>
      </c>
      <c r="AS13" s="204">
        <v>1</v>
      </c>
      <c r="AT13" s="204">
        <f>IF(I13="suma",AS13/R13,IF(I13="creciente",AS13/(MAX(U13:AF13)),IF(I13="DECRECIENTE",AS13/(Q13-(MIN(U13:AF13))),IF(I13="CONSTANTE",AS13/AVERAGE(U13:AF13)," "))))</f>
        <v>1</v>
      </c>
      <c r="AU13" s="229" t="s">
        <v>516</v>
      </c>
      <c r="AV13" s="297" t="s">
        <v>517</v>
      </c>
      <c r="AW13" s="229" t="s">
        <v>518</v>
      </c>
      <c r="AX13" s="193" t="s">
        <v>205</v>
      </c>
      <c r="AY13" s="193" t="s">
        <v>198</v>
      </c>
      <c r="XFD13" s="194" t="s">
        <v>312</v>
      </c>
    </row>
    <row r="14" spans="1:51 16384:16384" s="194" customFormat="1" ht="93" customHeight="1" x14ac:dyDescent="0.3">
      <c r="A14" s="41"/>
      <c r="B14" s="41"/>
      <c r="C14" s="41">
        <v>7</v>
      </c>
      <c r="D14" s="231" t="s">
        <v>509</v>
      </c>
      <c r="E14" s="235" t="s">
        <v>414</v>
      </c>
      <c r="F14" s="235" t="s">
        <v>519</v>
      </c>
      <c r="G14" s="235" t="s">
        <v>520</v>
      </c>
      <c r="H14" s="235" t="s">
        <v>521</v>
      </c>
      <c r="I14" s="235" t="s">
        <v>308</v>
      </c>
      <c r="J14" s="41" t="s">
        <v>198</v>
      </c>
      <c r="K14" s="235" t="s">
        <v>211</v>
      </c>
      <c r="L14" s="189" t="s">
        <v>522</v>
      </c>
      <c r="M14" s="235" t="s">
        <v>514</v>
      </c>
      <c r="N14" s="235" t="s">
        <v>414</v>
      </c>
      <c r="O14" s="235" t="s">
        <v>414</v>
      </c>
      <c r="P14" s="235" t="s">
        <v>414</v>
      </c>
      <c r="Q14" s="235" t="s">
        <v>414</v>
      </c>
      <c r="R14" s="265">
        <v>1</v>
      </c>
      <c r="S14" s="235" t="s">
        <v>523</v>
      </c>
      <c r="T14" s="235" t="s">
        <v>524</v>
      </c>
      <c r="U14" s="266">
        <v>1</v>
      </c>
      <c r="V14" s="234" t="s">
        <v>414</v>
      </c>
      <c r="W14" s="234" t="s">
        <v>414</v>
      </c>
      <c r="X14" s="266">
        <v>1</v>
      </c>
      <c r="Y14" s="234" t="s">
        <v>414</v>
      </c>
      <c r="Z14" s="234" t="s">
        <v>414</v>
      </c>
      <c r="AA14" s="234" t="s">
        <v>414</v>
      </c>
      <c r="AB14" s="234" t="s">
        <v>414</v>
      </c>
      <c r="AC14" s="234" t="s">
        <v>414</v>
      </c>
      <c r="AD14" s="234" t="s">
        <v>414</v>
      </c>
      <c r="AE14" s="234" t="s">
        <v>414</v>
      </c>
      <c r="AF14" s="234" t="s">
        <v>414</v>
      </c>
      <c r="AG14" s="265">
        <v>1</v>
      </c>
      <c r="AH14" s="235" t="s">
        <v>414</v>
      </c>
      <c r="AI14" s="235" t="s">
        <v>414</v>
      </c>
      <c r="AJ14" s="235" t="s">
        <v>414</v>
      </c>
      <c r="AK14" s="235" t="s">
        <v>414</v>
      </c>
      <c r="AL14" s="235" t="s">
        <v>414</v>
      </c>
      <c r="AM14" s="235" t="s">
        <v>414</v>
      </c>
      <c r="AN14" s="235" t="s">
        <v>414</v>
      </c>
      <c r="AO14" s="235" t="s">
        <v>414</v>
      </c>
      <c r="AP14" s="235" t="s">
        <v>414</v>
      </c>
      <c r="AQ14" s="235" t="s">
        <v>414</v>
      </c>
      <c r="AR14" s="235" t="s">
        <v>414</v>
      </c>
      <c r="AS14" s="204">
        <v>1</v>
      </c>
      <c r="AT14" s="204">
        <f t="shared" ref="AT14:AT16" si="0">IF(I14="suma",AS14/R14,IF(I14="creciente",AS14/(MAX(U14:AF14)),IF(I14="DECRECIENTE",AS14/(Q14-(MIN(U14:AF14))),IF(I14="CONSTANTE",AS14/AVERAGE(U14:AF14)," "))))</f>
        <v>1</v>
      </c>
      <c r="AU14" s="235" t="s">
        <v>469</v>
      </c>
      <c r="AV14" s="235"/>
      <c r="AW14" s="235" t="s">
        <v>469</v>
      </c>
      <c r="AX14" s="193" t="s">
        <v>205</v>
      </c>
      <c r="AY14" s="193" t="s">
        <v>198</v>
      </c>
      <c r="XFD14" s="194" t="s">
        <v>318</v>
      </c>
    </row>
    <row r="15" spans="1:51 16384:16384" s="194" customFormat="1" ht="168" customHeight="1" x14ac:dyDescent="0.3">
      <c r="A15" s="41"/>
      <c r="B15" s="41"/>
      <c r="C15" s="41">
        <v>7</v>
      </c>
      <c r="D15" s="231" t="s">
        <v>509</v>
      </c>
      <c r="E15" s="235" t="s">
        <v>414</v>
      </c>
      <c r="F15" s="235" t="s">
        <v>525</v>
      </c>
      <c r="G15" s="235" t="s">
        <v>526</v>
      </c>
      <c r="H15" s="235" t="s">
        <v>527</v>
      </c>
      <c r="I15" s="235" t="s">
        <v>210</v>
      </c>
      <c r="J15" s="41" t="s">
        <v>234</v>
      </c>
      <c r="K15" s="235" t="s">
        <v>211</v>
      </c>
      <c r="L15" s="252" t="s">
        <v>528</v>
      </c>
      <c r="M15" s="235" t="s">
        <v>529</v>
      </c>
      <c r="N15" s="235" t="s">
        <v>414</v>
      </c>
      <c r="O15" s="235" t="s">
        <v>414</v>
      </c>
      <c r="P15" s="235" t="s">
        <v>414</v>
      </c>
      <c r="Q15" s="235" t="s">
        <v>414</v>
      </c>
      <c r="R15" s="265">
        <v>1</v>
      </c>
      <c r="S15" s="232" t="s">
        <v>213</v>
      </c>
      <c r="T15" s="235" t="s">
        <v>530</v>
      </c>
      <c r="U15" s="264">
        <v>1</v>
      </c>
      <c r="V15" s="264">
        <v>1</v>
      </c>
      <c r="W15" s="264">
        <v>1</v>
      </c>
      <c r="X15" s="264">
        <v>1</v>
      </c>
      <c r="Y15" s="264">
        <v>1</v>
      </c>
      <c r="Z15" s="234" t="s">
        <v>414</v>
      </c>
      <c r="AA15" s="234" t="s">
        <v>414</v>
      </c>
      <c r="AB15" s="234" t="s">
        <v>414</v>
      </c>
      <c r="AC15" s="234" t="s">
        <v>414</v>
      </c>
      <c r="AD15" s="234" t="s">
        <v>414</v>
      </c>
      <c r="AE15" s="234" t="s">
        <v>414</v>
      </c>
      <c r="AF15" s="234" t="s">
        <v>414</v>
      </c>
      <c r="AG15" s="266">
        <v>1</v>
      </c>
      <c r="AH15" s="266">
        <v>1</v>
      </c>
      <c r="AI15" s="235" t="s">
        <v>414</v>
      </c>
      <c r="AJ15" s="235" t="s">
        <v>414</v>
      </c>
      <c r="AK15" s="235" t="s">
        <v>414</v>
      </c>
      <c r="AL15" s="235" t="s">
        <v>414</v>
      </c>
      <c r="AM15" s="235" t="s">
        <v>414</v>
      </c>
      <c r="AN15" s="235" t="s">
        <v>414</v>
      </c>
      <c r="AO15" s="235" t="s">
        <v>414</v>
      </c>
      <c r="AP15" s="235" t="s">
        <v>414</v>
      </c>
      <c r="AQ15" s="235" t="s">
        <v>414</v>
      </c>
      <c r="AR15" s="235" t="s">
        <v>414</v>
      </c>
      <c r="AS15" s="204">
        <v>1</v>
      </c>
      <c r="AT15" s="204">
        <f t="shared" si="0"/>
        <v>1</v>
      </c>
      <c r="AU15" s="235" t="s">
        <v>531</v>
      </c>
      <c r="AV15" s="296" t="s">
        <v>532</v>
      </c>
      <c r="AW15" s="235" t="s">
        <v>533</v>
      </c>
      <c r="AX15" s="193" t="s">
        <v>205</v>
      </c>
      <c r="AY15" s="193" t="s">
        <v>198</v>
      </c>
      <c r="XFD15" s="194" t="s">
        <v>324</v>
      </c>
    </row>
    <row r="16" spans="1:51 16384:16384" s="194" customFormat="1" ht="93" customHeight="1" x14ac:dyDescent="0.3">
      <c r="A16" s="41"/>
      <c r="B16" s="41"/>
      <c r="C16" s="41">
        <v>7</v>
      </c>
      <c r="D16" s="231" t="s">
        <v>509</v>
      </c>
      <c r="E16" s="235" t="s">
        <v>414</v>
      </c>
      <c r="F16" s="235" t="s">
        <v>534</v>
      </c>
      <c r="G16" s="235" t="s">
        <v>535</v>
      </c>
      <c r="H16" s="235" t="s">
        <v>536</v>
      </c>
      <c r="I16" s="235" t="s">
        <v>197</v>
      </c>
      <c r="J16" s="41" t="s">
        <v>198</v>
      </c>
      <c r="K16" s="235" t="s">
        <v>537</v>
      </c>
      <c r="L16" s="235" t="s">
        <v>538</v>
      </c>
      <c r="M16" s="235" t="s">
        <v>529</v>
      </c>
      <c r="N16" s="235" t="s">
        <v>414</v>
      </c>
      <c r="O16" s="235" t="s">
        <v>414</v>
      </c>
      <c r="P16" s="235" t="s">
        <v>414</v>
      </c>
      <c r="Q16" s="235" t="s">
        <v>414</v>
      </c>
      <c r="R16" s="235">
        <v>10</v>
      </c>
      <c r="S16" s="232" t="s">
        <v>213</v>
      </c>
      <c r="T16" s="235" t="s">
        <v>539</v>
      </c>
      <c r="U16" s="234">
        <v>2</v>
      </c>
      <c r="V16" s="234">
        <v>2</v>
      </c>
      <c r="W16" s="234">
        <v>2</v>
      </c>
      <c r="X16" s="234">
        <v>2</v>
      </c>
      <c r="Y16" s="234">
        <v>2</v>
      </c>
      <c r="Z16" s="234" t="s">
        <v>414</v>
      </c>
      <c r="AA16" s="234" t="s">
        <v>414</v>
      </c>
      <c r="AB16" s="234" t="s">
        <v>414</v>
      </c>
      <c r="AC16" s="234" t="s">
        <v>414</v>
      </c>
      <c r="AD16" s="234" t="s">
        <v>414</v>
      </c>
      <c r="AE16" s="234" t="s">
        <v>414</v>
      </c>
      <c r="AF16" s="234" t="s">
        <v>414</v>
      </c>
      <c r="AG16" s="234">
        <v>2</v>
      </c>
      <c r="AH16" s="234">
        <v>2</v>
      </c>
      <c r="AI16" s="235" t="s">
        <v>414</v>
      </c>
      <c r="AJ16" s="235" t="s">
        <v>414</v>
      </c>
      <c r="AK16" s="235" t="s">
        <v>414</v>
      </c>
      <c r="AL16" s="235" t="s">
        <v>414</v>
      </c>
      <c r="AM16" s="235" t="s">
        <v>414</v>
      </c>
      <c r="AN16" s="235" t="s">
        <v>414</v>
      </c>
      <c r="AO16" s="235" t="s">
        <v>414</v>
      </c>
      <c r="AP16" s="235" t="s">
        <v>414</v>
      </c>
      <c r="AQ16" s="235" t="s">
        <v>414</v>
      </c>
      <c r="AR16" s="235" t="s">
        <v>414</v>
      </c>
      <c r="AS16" s="235">
        <v>4</v>
      </c>
      <c r="AT16" s="204">
        <f t="shared" si="0"/>
        <v>0.4</v>
      </c>
      <c r="AU16" s="235" t="s">
        <v>540</v>
      </c>
      <c r="AV16" s="296" t="s">
        <v>541</v>
      </c>
      <c r="AW16" s="235" t="s">
        <v>542</v>
      </c>
      <c r="AX16" s="193" t="s">
        <v>205</v>
      </c>
      <c r="AY16" s="193" t="s">
        <v>198</v>
      </c>
      <c r="XFD16" s="194" t="s">
        <v>308</v>
      </c>
    </row>
    <row r="17" spans="1:51" ht="13.8" customHeight="1" x14ac:dyDescent="0.3">
      <c r="A17" s="584" t="s">
        <v>295</v>
      </c>
      <c r="B17" s="583" t="s">
        <v>296</v>
      </c>
      <c r="C17" s="583"/>
      <c r="D17" s="583"/>
      <c r="E17" s="583"/>
      <c r="F17" s="583"/>
      <c r="G17" s="585" t="s">
        <v>460</v>
      </c>
      <c r="H17" s="585"/>
      <c r="I17" s="585"/>
      <c r="J17" s="585"/>
      <c r="K17" s="585"/>
      <c r="L17" s="585"/>
      <c r="M17" s="585"/>
      <c r="N17" s="585"/>
      <c r="O17" s="583" t="s">
        <v>296</v>
      </c>
      <c r="P17" s="583"/>
      <c r="Q17" s="583"/>
      <c r="R17" s="583"/>
      <c r="S17" s="583"/>
      <c r="T17" s="586"/>
      <c r="U17" s="586" t="s">
        <v>296</v>
      </c>
      <c r="V17" s="586"/>
      <c r="W17" s="586"/>
      <c r="X17" s="586"/>
      <c r="Y17" s="586"/>
      <c r="Z17" s="586"/>
      <c r="AA17" s="586"/>
      <c r="AB17" s="586"/>
      <c r="AC17" s="586" t="s">
        <v>296</v>
      </c>
      <c r="AD17" s="586"/>
      <c r="AE17" s="586"/>
      <c r="AF17" s="586"/>
      <c r="AG17" s="586"/>
      <c r="AH17" s="586"/>
      <c r="AI17" s="586"/>
      <c r="AJ17" s="586"/>
      <c r="AK17" s="586"/>
      <c r="AL17" s="586"/>
      <c r="AM17" s="586"/>
      <c r="AN17" s="586"/>
      <c r="AO17" s="612" t="s">
        <v>298</v>
      </c>
      <c r="AP17" s="612"/>
      <c r="AQ17" s="612"/>
      <c r="AR17" s="612"/>
      <c r="AS17" s="586" t="s">
        <v>299</v>
      </c>
      <c r="AT17" s="586"/>
      <c r="AU17" s="583"/>
      <c r="AV17" s="583"/>
      <c r="AW17" s="583"/>
      <c r="AX17" s="583"/>
      <c r="AY17" s="583"/>
    </row>
    <row r="18" spans="1:51" ht="13.8" customHeight="1" x14ac:dyDescent="0.3">
      <c r="A18" s="584"/>
      <c r="B18" s="583" t="s">
        <v>792</v>
      </c>
      <c r="C18" s="583"/>
      <c r="D18" s="583"/>
      <c r="E18" s="583"/>
      <c r="F18" s="583"/>
      <c r="G18" s="585"/>
      <c r="H18" s="585"/>
      <c r="I18" s="585"/>
      <c r="J18" s="585"/>
      <c r="K18" s="585"/>
      <c r="L18" s="585"/>
      <c r="M18" s="585"/>
      <c r="N18" s="585"/>
      <c r="O18" s="583" t="s">
        <v>790</v>
      </c>
      <c r="P18" s="583"/>
      <c r="Q18" s="583"/>
      <c r="R18" s="583"/>
      <c r="S18" s="583"/>
      <c r="T18" s="583"/>
      <c r="U18" s="583" t="s">
        <v>300</v>
      </c>
      <c r="V18" s="583"/>
      <c r="W18" s="583"/>
      <c r="X18" s="583"/>
      <c r="Y18" s="583"/>
      <c r="Z18" s="583"/>
      <c r="AA18" s="583"/>
      <c r="AB18" s="583"/>
      <c r="AC18" s="583" t="s">
        <v>300</v>
      </c>
      <c r="AD18" s="583"/>
      <c r="AE18" s="583"/>
      <c r="AF18" s="583"/>
      <c r="AG18" s="583"/>
      <c r="AH18" s="583"/>
      <c r="AI18" s="583"/>
      <c r="AJ18" s="583"/>
      <c r="AK18" s="583"/>
      <c r="AL18" s="583"/>
      <c r="AM18" s="583"/>
      <c r="AN18" s="583"/>
      <c r="AO18" s="585"/>
      <c r="AP18" s="585"/>
      <c r="AQ18" s="585"/>
      <c r="AR18" s="585"/>
      <c r="AS18" s="583" t="s">
        <v>301</v>
      </c>
      <c r="AT18" s="583"/>
      <c r="AU18" s="583"/>
      <c r="AV18" s="583"/>
      <c r="AW18" s="583"/>
      <c r="AX18" s="583"/>
      <c r="AY18" s="583"/>
    </row>
    <row r="19" spans="1:51" ht="15.9" customHeight="1" x14ac:dyDescent="0.3">
      <c r="A19" s="584"/>
      <c r="B19" s="583" t="s">
        <v>793</v>
      </c>
      <c r="C19" s="583"/>
      <c r="D19" s="583"/>
      <c r="E19" s="583"/>
      <c r="F19" s="583"/>
      <c r="G19" s="585"/>
      <c r="H19" s="585"/>
      <c r="I19" s="585"/>
      <c r="J19" s="585"/>
      <c r="K19" s="585"/>
      <c r="L19" s="585"/>
      <c r="M19" s="585"/>
      <c r="N19" s="585"/>
      <c r="O19" s="583" t="s">
        <v>791</v>
      </c>
      <c r="P19" s="583"/>
      <c r="Q19" s="583"/>
      <c r="R19" s="583"/>
      <c r="S19" s="583"/>
      <c r="T19" s="583"/>
      <c r="U19" s="583" t="s">
        <v>302</v>
      </c>
      <c r="V19" s="583"/>
      <c r="W19" s="583"/>
      <c r="X19" s="583"/>
      <c r="Y19" s="583"/>
      <c r="Z19" s="583"/>
      <c r="AA19" s="583"/>
      <c r="AB19" s="583"/>
      <c r="AC19" s="583" t="s">
        <v>302</v>
      </c>
      <c r="AD19" s="583"/>
      <c r="AE19" s="583"/>
      <c r="AF19" s="583"/>
      <c r="AG19" s="583"/>
      <c r="AH19" s="583"/>
      <c r="AI19" s="583"/>
      <c r="AJ19" s="583"/>
      <c r="AK19" s="583"/>
      <c r="AL19" s="583"/>
      <c r="AM19" s="583"/>
      <c r="AN19" s="583"/>
      <c r="AO19" s="585"/>
      <c r="AP19" s="585"/>
      <c r="AQ19" s="585"/>
      <c r="AR19" s="585"/>
      <c r="AS19" s="583" t="s">
        <v>303</v>
      </c>
      <c r="AT19" s="583"/>
      <c r="AU19" s="583"/>
      <c r="AV19" s="583"/>
      <c r="AW19" s="583"/>
      <c r="AX19" s="583"/>
      <c r="AY19" s="583"/>
    </row>
  </sheetData>
  <mergeCells count="61">
    <mergeCell ref="AX1:AY1"/>
    <mergeCell ref="A2:AW2"/>
    <mergeCell ref="AX2:AY2"/>
    <mergeCell ref="A3:AW4"/>
    <mergeCell ref="AX3:AY3"/>
    <mergeCell ref="AX4:AY4"/>
    <mergeCell ref="A10:D10"/>
    <mergeCell ref="E10:AF10"/>
    <mergeCell ref="A11:E11"/>
    <mergeCell ref="F11:F12"/>
    <mergeCell ref="A1:AW1"/>
    <mergeCell ref="AS11:AT11"/>
    <mergeCell ref="A6:A8"/>
    <mergeCell ref="B6:C8"/>
    <mergeCell ref="D6:D8"/>
    <mergeCell ref="E6:F6"/>
    <mergeCell ref="I6:T8"/>
    <mergeCell ref="E7:F7"/>
    <mergeCell ref="E8:F8"/>
    <mergeCell ref="AG11:AR11"/>
    <mergeCell ref="G11:G12"/>
    <mergeCell ref="H11:H12"/>
    <mergeCell ref="A17:A19"/>
    <mergeCell ref="B17:F17"/>
    <mergeCell ref="G17:N19"/>
    <mergeCell ref="O17:T17"/>
    <mergeCell ref="U17:AB17"/>
    <mergeCell ref="AC18:AN18"/>
    <mergeCell ref="AS18:AY18"/>
    <mergeCell ref="B19:F19"/>
    <mergeCell ref="O19:T19"/>
    <mergeCell ref="U19:AB19"/>
    <mergeCell ref="AC19:AN19"/>
    <mergeCell ref="B18:F18"/>
    <mergeCell ref="AS19:AY19"/>
    <mergeCell ref="O18:T18"/>
    <mergeCell ref="U18:AB18"/>
    <mergeCell ref="AO17:AR19"/>
    <mergeCell ref="AS17:AY17"/>
    <mergeCell ref="AY5:AY12"/>
    <mergeCell ref="A9:D9"/>
    <mergeCell ref="E9:AF9"/>
    <mergeCell ref="A5:AF5"/>
    <mergeCell ref="AG5:AT10"/>
    <mergeCell ref="AU5:AU12"/>
    <mergeCell ref="AV5:AV12"/>
    <mergeCell ref="AW5:AW12"/>
    <mergeCell ref="AX5:AX12"/>
    <mergeCell ref="M11:M12"/>
    <mergeCell ref="N11:R11"/>
    <mergeCell ref="S11:S12"/>
    <mergeCell ref="T11:T12"/>
    <mergeCell ref="G6:H6"/>
    <mergeCell ref="G7:H7"/>
    <mergeCell ref="G8:H8"/>
    <mergeCell ref="I11:I12"/>
    <mergeCell ref="J11:J12"/>
    <mergeCell ref="K11:K12"/>
    <mergeCell ref="L11:L12"/>
    <mergeCell ref="AC17:AN17"/>
    <mergeCell ref="U11:AF11"/>
  </mergeCells>
  <hyperlinks>
    <hyperlink ref="AV13" r:id="rId1" xr:uid="{7840047C-D14B-4416-AF36-43A47079966D}"/>
    <hyperlink ref="AV15" r:id="rId2" xr:uid="{27681D53-EE1C-4394-86DD-960BC10AEA96}"/>
    <hyperlink ref="AV16" r:id="rId3" xr:uid="{7A02BBEC-8A46-488B-A73E-39523C03B778}"/>
  </hyperlinks>
  <pageMargins left="0.7" right="0.7" top="0.75" bottom="0.75" header="0.3" footer="0.3"/>
  <pageSetup scale="13" orientation="landscape" r:id="rId4"/>
  <legacyDrawing r:id="rId5"/>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F0B02-E68E-4585-91FE-1A736F187290}">
  <sheetPr>
    <tabColor theme="2"/>
  </sheetPr>
  <dimension ref="A1:XFD19"/>
  <sheetViews>
    <sheetView topLeftCell="A16" zoomScale="60" zoomScaleNormal="60" workbookViewId="0">
      <selection activeCell="A30" sqref="A30"/>
    </sheetView>
  </sheetViews>
  <sheetFormatPr baseColWidth="10" defaultColWidth="10.88671875" defaultRowHeight="13.8" x14ac:dyDescent="0.3"/>
  <cols>
    <col min="1" max="1" width="15" style="32" customWidth="1"/>
    <col min="2" max="2" width="8.33203125" style="32" customWidth="1"/>
    <col min="3" max="3" width="11.44140625" style="32" customWidth="1"/>
    <col min="4" max="4" width="29.33203125" style="32" bestFit="1" customWidth="1"/>
    <col min="5" max="5" width="23" style="47" customWidth="1"/>
    <col min="6" max="6" width="31.109375" style="47" customWidth="1"/>
    <col min="7" max="7" width="31.109375" style="32" customWidth="1"/>
    <col min="8" max="8" width="34.33203125" style="32" customWidth="1"/>
    <col min="9" max="9" width="20.5546875" style="32" customWidth="1"/>
    <col min="10" max="10" width="18.88671875" style="32" customWidth="1"/>
    <col min="11" max="11" width="15.33203125" style="32" customWidth="1"/>
    <col min="12" max="12" width="43.109375" style="32" customWidth="1"/>
    <col min="13" max="13" width="21.109375" style="32" customWidth="1"/>
    <col min="14" max="17" width="8.6640625" style="32" customWidth="1"/>
    <col min="18" max="18" width="8.6640625" style="47" customWidth="1"/>
    <col min="19" max="19" width="22.33203125" style="32" customWidth="1"/>
    <col min="20" max="20" width="29.33203125" style="32" customWidth="1"/>
    <col min="21" max="22" width="7.44140625" style="32" customWidth="1"/>
    <col min="23" max="23" width="8.44140625" style="32" customWidth="1"/>
    <col min="24" max="31" width="7.44140625" style="32" customWidth="1"/>
    <col min="32" max="32" width="5.88671875" style="32" customWidth="1"/>
    <col min="33" max="43" width="8.109375" style="32" customWidth="1"/>
    <col min="44" max="44" width="5.88671875" style="32" customWidth="1"/>
    <col min="45" max="45" width="17.109375" style="32" customWidth="1"/>
    <col min="46" max="46" width="15.88671875" style="96" customWidth="1"/>
    <col min="47" max="49" width="20.33203125" style="32" customWidth="1"/>
    <col min="50" max="51" width="24.44140625" style="32" customWidth="1"/>
    <col min="52" max="16382" width="10.88671875" style="32"/>
    <col min="16383" max="16383" width="9" style="32" customWidth="1"/>
    <col min="16384" max="16384" width="10.88671875" style="32"/>
  </cols>
  <sheetData>
    <row r="1" spans="1:51 16384:16384" ht="15.9" customHeight="1" x14ac:dyDescent="0.3">
      <c r="A1" s="574" t="s">
        <v>0</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6"/>
      <c r="AX1" s="569" t="s">
        <v>1</v>
      </c>
      <c r="AY1" s="570"/>
    </row>
    <row r="2" spans="1:51 16384:16384" ht="15.9" customHeight="1" x14ac:dyDescent="0.3">
      <c r="A2" s="577" t="s">
        <v>2</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c r="AW2" s="579"/>
      <c r="AX2" s="571" t="s">
        <v>3</v>
      </c>
      <c r="AY2" s="572"/>
    </row>
    <row r="3" spans="1:51 16384:16384" ht="15" customHeight="1" x14ac:dyDescent="0.3">
      <c r="A3" s="580" t="s">
        <v>162</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2"/>
      <c r="AX3" s="571" t="s">
        <v>5</v>
      </c>
      <c r="AY3" s="572"/>
    </row>
    <row r="4" spans="1:51 16384:16384" ht="15.9" customHeight="1" x14ac:dyDescent="0.3">
      <c r="A4" s="574"/>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6"/>
      <c r="AX4" s="573" t="s">
        <v>163</v>
      </c>
      <c r="AY4" s="573"/>
    </row>
    <row r="5" spans="1:51 16384:16384" ht="15" customHeight="1" x14ac:dyDescent="0.3">
      <c r="A5" s="557" t="s">
        <v>164</v>
      </c>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9"/>
      <c r="AG5" s="560" t="s">
        <v>13</v>
      </c>
      <c r="AH5" s="561"/>
      <c r="AI5" s="561"/>
      <c r="AJ5" s="561"/>
      <c r="AK5" s="561"/>
      <c r="AL5" s="561"/>
      <c r="AM5" s="561"/>
      <c r="AN5" s="561"/>
      <c r="AO5" s="561"/>
      <c r="AP5" s="561"/>
      <c r="AQ5" s="561"/>
      <c r="AR5" s="561"/>
      <c r="AS5" s="561"/>
      <c r="AT5" s="562"/>
      <c r="AU5" s="554" t="s">
        <v>165</v>
      </c>
      <c r="AV5" s="554" t="s">
        <v>166</v>
      </c>
      <c r="AW5" s="554" t="s">
        <v>167</v>
      </c>
      <c r="AX5" s="554" t="s">
        <v>168</v>
      </c>
      <c r="AY5" s="554" t="s">
        <v>169</v>
      </c>
    </row>
    <row r="6" spans="1:51 16384:16384" ht="15" customHeight="1" x14ac:dyDescent="0.3">
      <c r="A6" s="591" t="s">
        <v>9</v>
      </c>
      <c r="B6" s="592">
        <v>45351</v>
      </c>
      <c r="C6" s="593"/>
      <c r="D6" s="562"/>
      <c r="E6" s="594" t="s">
        <v>11</v>
      </c>
      <c r="F6" s="594"/>
      <c r="G6" s="590"/>
      <c r="H6" s="590"/>
      <c r="I6" s="560"/>
      <c r="J6" s="561"/>
      <c r="K6" s="561"/>
      <c r="L6" s="561"/>
      <c r="M6" s="561"/>
      <c r="N6" s="561"/>
      <c r="O6" s="561"/>
      <c r="P6" s="561"/>
      <c r="Q6" s="561"/>
      <c r="R6" s="561"/>
      <c r="S6" s="561"/>
      <c r="T6" s="561"/>
      <c r="U6" s="33"/>
      <c r="V6" s="33"/>
      <c r="W6" s="33"/>
      <c r="X6" s="33"/>
      <c r="Y6" s="33"/>
      <c r="Z6" s="33"/>
      <c r="AA6" s="33"/>
      <c r="AB6" s="33"/>
      <c r="AC6" s="33"/>
      <c r="AD6" s="33"/>
      <c r="AE6" s="33"/>
      <c r="AF6" s="34"/>
      <c r="AG6" s="563"/>
      <c r="AH6" s="564"/>
      <c r="AI6" s="564"/>
      <c r="AJ6" s="564"/>
      <c r="AK6" s="564"/>
      <c r="AL6" s="564"/>
      <c r="AM6" s="564"/>
      <c r="AN6" s="564"/>
      <c r="AO6" s="564"/>
      <c r="AP6" s="564"/>
      <c r="AQ6" s="564"/>
      <c r="AR6" s="564"/>
      <c r="AS6" s="564"/>
      <c r="AT6" s="565"/>
      <c r="AU6" s="555"/>
      <c r="AV6" s="555"/>
      <c r="AW6" s="555"/>
      <c r="AX6" s="555"/>
      <c r="AY6" s="555"/>
    </row>
    <row r="7" spans="1:51 16384:16384" ht="15" customHeight="1" x14ac:dyDescent="0.3">
      <c r="A7" s="591"/>
      <c r="B7" s="593"/>
      <c r="C7" s="593"/>
      <c r="D7" s="565"/>
      <c r="E7" s="594" t="s">
        <v>12</v>
      </c>
      <c r="F7" s="594"/>
      <c r="G7" s="595"/>
      <c r="H7" s="595"/>
      <c r="I7" s="563"/>
      <c r="J7" s="564"/>
      <c r="K7" s="564"/>
      <c r="L7" s="564"/>
      <c r="M7" s="564"/>
      <c r="N7" s="564"/>
      <c r="O7" s="564"/>
      <c r="P7" s="564"/>
      <c r="Q7" s="564"/>
      <c r="R7" s="564"/>
      <c r="S7" s="564"/>
      <c r="T7" s="564"/>
      <c r="U7" s="35"/>
      <c r="V7" s="35"/>
      <c r="W7" s="35"/>
      <c r="X7" s="35"/>
      <c r="Y7" s="35"/>
      <c r="Z7" s="35"/>
      <c r="AA7" s="35"/>
      <c r="AB7" s="35"/>
      <c r="AC7" s="35"/>
      <c r="AD7" s="35"/>
      <c r="AE7" s="35"/>
      <c r="AF7" s="36"/>
      <c r="AG7" s="563"/>
      <c r="AH7" s="564"/>
      <c r="AI7" s="564"/>
      <c r="AJ7" s="564"/>
      <c r="AK7" s="564"/>
      <c r="AL7" s="564"/>
      <c r="AM7" s="564"/>
      <c r="AN7" s="564"/>
      <c r="AO7" s="564"/>
      <c r="AP7" s="564"/>
      <c r="AQ7" s="564"/>
      <c r="AR7" s="564"/>
      <c r="AS7" s="564"/>
      <c r="AT7" s="565"/>
      <c r="AU7" s="555"/>
      <c r="AV7" s="555"/>
      <c r="AW7" s="555"/>
      <c r="AX7" s="555"/>
      <c r="AY7" s="555"/>
    </row>
    <row r="8" spans="1:51 16384:16384" ht="15" customHeight="1" x14ac:dyDescent="0.3">
      <c r="A8" s="591"/>
      <c r="B8" s="593"/>
      <c r="C8" s="593"/>
      <c r="D8" s="568"/>
      <c r="E8" s="594" t="s">
        <v>13</v>
      </c>
      <c r="F8" s="594"/>
      <c r="G8" s="590" t="s">
        <v>14</v>
      </c>
      <c r="H8" s="590"/>
      <c r="I8" s="566"/>
      <c r="J8" s="567"/>
      <c r="K8" s="567"/>
      <c r="L8" s="567"/>
      <c r="M8" s="567"/>
      <c r="N8" s="567"/>
      <c r="O8" s="567"/>
      <c r="P8" s="567"/>
      <c r="Q8" s="567"/>
      <c r="R8" s="567"/>
      <c r="S8" s="567"/>
      <c r="T8" s="567"/>
      <c r="U8" s="37"/>
      <c r="V8" s="37"/>
      <c r="W8" s="37"/>
      <c r="X8" s="37"/>
      <c r="Y8" s="37"/>
      <c r="Z8" s="37"/>
      <c r="AA8" s="37"/>
      <c r="AB8" s="37"/>
      <c r="AC8" s="37"/>
      <c r="AD8" s="37"/>
      <c r="AE8" s="37"/>
      <c r="AF8" s="38"/>
      <c r="AG8" s="563"/>
      <c r="AH8" s="564"/>
      <c r="AI8" s="564"/>
      <c r="AJ8" s="564"/>
      <c r="AK8" s="564"/>
      <c r="AL8" s="564"/>
      <c r="AM8" s="564"/>
      <c r="AN8" s="564"/>
      <c r="AO8" s="564"/>
      <c r="AP8" s="564"/>
      <c r="AQ8" s="564"/>
      <c r="AR8" s="564"/>
      <c r="AS8" s="564"/>
      <c r="AT8" s="565"/>
      <c r="AU8" s="555"/>
      <c r="AV8" s="555"/>
      <c r="AW8" s="555"/>
      <c r="AX8" s="555"/>
      <c r="AY8" s="555"/>
    </row>
    <row r="9" spans="1:51 16384:16384" ht="15" customHeight="1" x14ac:dyDescent="0.3">
      <c r="A9" s="557" t="s">
        <v>170</v>
      </c>
      <c r="B9" s="558"/>
      <c r="C9" s="558"/>
      <c r="D9" s="558"/>
      <c r="E9" s="590" t="s">
        <v>56</v>
      </c>
      <c r="F9" s="590"/>
      <c r="G9" s="590"/>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63"/>
      <c r="AH9" s="564"/>
      <c r="AI9" s="564"/>
      <c r="AJ9" s="564"/>
      <c r="AK9" s="564"/>
      <c r="AL9" s="564"/>
      <c r="AM9" s="564"/>
      <c r="AN9" s="564"/>
      <c r="AO9" s="564"/>
      <c r="AP9" s="564"/>
      <c r="AQ9" s="564"/>
      <c r="AR9" s="564"/>
      <c r="AS9" s="564"/>
      <c r="AT9" s="565"/>
      <c r="AU9" s="555"/>
      <c r="AV9" s="555"/>
      <c r="AW9" s="555"/>
      <c r="AX9" s="555"/>
      <c r="AY9" s="555"/>
    </row>
    <row r="10" spans="1:51 16384:16384" ht="15" customHeight="1" x14ac:dyDescent="0.3">
      <c r="A10" s="557" t="s">
        <v>171</v>
      </c>
      <c r="B10" s="558"/>
      <c r="C10" s="558"/>
      <c r="D10" s="558"/>
      <c r="E10" s="590" t="s">
        <v>172</v>
      </c>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66"/>
      <c r="AH10" s="567"/>
      <c r="AI10" s="567"/>
      <c r="AJ10" s="567"/>
      <c r="AK10" s="567"/>
      <c r="AL10" s="567"/>
      <c r="AM10" s="567"/>
      <c r="AN10" s="567"/>
      <c r="AO10" s="567"/>
      <c r="AP10" s="567"/>
      <c r="AQ10" s="567"/>
      <c r="AR10" s="567"/>
      <c r="AS10" s="567"/>
      <c r="AT10" s="568"/>
      <c r="AU10" s="555"/>
      <c r="AV10" s="555"/>
      <c r="AW10" s="555"/>
      <c r="AX10" s="555"/>
      <c r="AY10" s="555"/>
    </row>
    <row r="11" spans="1:51 16384:16384" ht="39.9" customHeight="1" x14ac:dyDescent="0.3">
      <c r="A11" s="587" t="s">
        <v>173</v>
      </c>
      <c r="B11" s="588"/>
      <c r="C11" s="588"/>
      <c r="D11" s="588"/>
      <c r="E11" s="589"/>
      <c r="F11" s="554" t="s">
        <v>174</v>
      </c>
      <c r="G11" s="554" t="s">
        <v>175</v>
      </c>
      <c r="H11" s="554" t="s">
        <v>176</v>
      </c>
      <c r="I11" s="554" t="s">
        <v>177</v>
      </c>
      <c r="J11" s="554" t="s">
        <v>178</v>
      </c>
      <c r="K11" s="554" t="s">
        <v>179</v>
      </c>
      <c r="L11" s="554" t="s">
        <v>180</v>
      </c>
      <c r="M11" s="554" t="s">
        <v>181</v>
      </c>
      <c r="N11" s="587" t="s">
        <v>182</v>
      </c>
      <c r="O11" s="588"/>
      <c r="P11" s="588"/>
      <c r="Q11" s="588"/>
      <c r="R11" s="589"/>
      <c r="S11" s="554" t="s">
        <v>183</v>
      </c>
      <c r="T11" s="554" t="s">
        <v>184</v>
      </c>
      <c r="U11" s="557" t="s">
        <v>185</v>
      </c>
      <c r="V11" s="558"/>
      <c r="W11" s="558"/>
      <c r="X11" s="558"/>
      <c r="Y11" s="558"/>
      <c r="Z11" s="558"/>
      <c r="AA11" s="558"/>
      <c r="AB11" s="558"/>
      <c r="AC11" s="558"/>
      <c r="AD11" s="558"/>
      <c r="AE11" s="558"/>
      <c r="AF11" s="559"/>
      <c r="AG11" s="557" t="s">
        <v>186</v>
      </c>
      <c r="AH11" s="558"/>
      <c r="AI11" s="558"/>
      <c r="AJ11" s="558"/>
      <c r="AK11" s="558"/>
      <c r="AL11" s="558"/>
      <c r="AM11" s="558"/>
      <c r="AN11" s="558"/>
      <c r="AO11" s="558"/>
      <c r="AP11" s="558"/>
      <c r="AQ11" s="558"/>
      <c r="AR11" s="559"/>
      <c r="AS11" s="587" t="s">
        <v>40</v>
      </c>
      <c r="AT11" s="589"/>
      <c r="AU11" s="555"/>
      <c r="AV11" s="555"/>
      <c r="AW11" s="555"/>
      <c r="AX11" s="555"/>
      <c r="AY11" s="555"/>
    </row>
    <row r="12" spans="1:51 16384:16384" ht="27.6" x14ac:dyDescent="0.3">
      <c r="A12" s="39" t="s">
        <v>187</v>
      </c>
      <c r="B12" s="39" t="s">
        <v>188</v>
      </c>
      <c r="C12" s="39" t="s">
        <v>189</v>
      </c>
      <c r="D12" s="39" t="s">
        <v>190</v>
      </c>
      <c r="E12" s="39" t="s">
        <v>191</v>
      </c>
      <c r="F12" s="556"/>
      <c r="G12" s="556"/>
      <c r="H12" s="556"/>
      <c r="I12" s="556"/>
      <c r="J12" s="556"/>
      <c r="K12" s="556"/>
      <c r="L12" s="556"/>
      <c r="M12" s="556"/>
      <c r="N12" s="39">
        <v>2020</v>
      </c>
      <c r="O12" s="39">
        <v>2021</v>
      </c>
      <c r="P12" s="39">
        <v>2022</v>
      </c>
      <c r="Q12" s="39">
        <v>2023</v>
      </c>
      <c r="R12" s="39">
        <v>2024</v>
      </c>
      <c r="S12" s="556"/>
      <c r="T12" s="556"/>
      <c r="U12" s="45" t="s">
        <v>29</v>
      </c>
      <c r="V12" s="45" t="s">
        <v>8</v>
      </c>
      <c r="W12" s="45" t="s">
        <v>30</v>
      </c>
      <c r="X12" s="45" t="s">
        <v>31</v>
      </c>
      <c r="Y12" s="45" t="s">
        <v>32</v>
      </c>
      <c r="Z12" s="45" t="s">
        <v>33</v>
      </c>
      <c r="AA12" s="45" t="s">
        <v>34</v>
      </c>
      <c r="AB12" s="45" t="s">
        <v>35</v>
      </c>
      <c r="AC12" s="45" t="s">
        <v>36</v>
      </c>
      <c r="AD12" s="45" t="s">
        <v>37</v>
      </c>
      <c r="AE12" s="45" t="s">
        <v>38</v>
      </c>
      <c r="AF12" s="45" t="s">
        <v>39</v>
      </c>
      <c r="AG12" s="45" t="s">
        <v>29</v>
      </c>
      <c r="AH12" s="45" t="s">
        <v>8</v>
      </c>
      <c r="AI12" s="45" t="s">
        <v>30</v>
      </c>
      <c r="AJ12" s="45" t="s">
        <v>31</v>
      </c>
      <c r="AK12" s="45" t="s">
        <v>32</v>
      </c>
      <c r="AL12" s="45" t="s">
        <v>33</v>
      </c>
      <c r="AM12" s="45" t="s">
        <v>34</v>
      </c>
      <c r="AN12" s="45" t="s">
        <v>35</v>
      </c>
      <c r="AO12" s="45" t="s">
        <v>36</v>
      </c>
      <c r="AP12" s="45" t="s">
        <v>37</v>
      </c>
      <c r="AQ12" s="45" t="s">
        <v>38</v>
      </c>
      <c r="AR12" s="45" t="s">
        <v>39</v>
      </c>
      <c r="AS12" s="39" t="s">
        <v>192</v>
      </c>
      <c r="AT12" s="95" t="s">
        <v>193</v>
      </c>
      <c r="AU12" s="556"/>
      <c r="AV12" s="556"/>
      <c r="AW12" s="556"/>
      <c r="AX12" s="556"/>
      <c r="AY12" s="556"/>
    </row>
    <row r="13" spans="1:51 16384:16384" ht="181.95" customHeight="1" x14ac:dyDescent="0.3">
      <c r="A13" s="40"/>
      <c r="B13" s="40"/>
      <c r="C13" s="40">
        <v>6</v>
      </c>
      <c r="D13" s="41" t="s">
        <v>543</v>
      </c>
      <c r="E13" s="41" t="s">
        <v>354</v>
      </c>
      <c r="F13" s="41" t="s">
        <v>544</v>
      </c>
      <c r="G13" s="41" t="s">
        <v>545</v>
      </c>
      <c r="H13" s="41" t="s">
        <v>546</v>
      </c>
      <c r="I13" s="41" t="s">
        <v>210</v>
      </c>
      <c r="J13" s="41" t="s">
        <v>198</v>
      </c>
      <c r="K13" s="41" t="s">
        <v>349</v>
      </c>
      <c r="L13" s="41" t="s">
        <v>546</v>
      </c>
      <c r="M13" s="41" t="s">
        <v>547</v>
      </c>
      <c r="N13" s="146"/>
      <c r="O13" s="146"/>
      <c r="P13" s="146"/>
      <c r="Q13" s="146"/>
      <c r="R13" s="191">
        <v>0.9</v>
      </c>
      <c r="S13" s="146" t="s">
        <v>202</v>
      </c>
      <c r="T13" s="196" t="s">
        <v>548</v>
      </c>
      <c r="U13" s="148">
        <v>0.9</v>
      </c>
      <c r="V13" s="148">
        <v>0.9</v>
      </c>
      <c r="W13" s="148">
        <v>0.9</v>
      </c>
      <c r="X13" s="148">
        <v>0.9</v>
      </c>
      <c r="Y13" s="148">
        <v>0.9</v>
      </c>
      <c r="Z13" s="148"/>
      <c r="AA13" s="148"/>
      <c r="AB13" s="148"/>
      <c r="AC13" s="148"/>
      <c r="AD13" s="148"/>
      <c r="AE13" s="148"/>
      <c r="AF13" s="148"/>
      <c r="AG13" s="43"/>
      <c r="AH13" s="43"/>
      <c r="AI13" s="43"/>
      <c r="AJ13" s="43"/>
      <c r="AK13" s="43"/>
      <c r="AL13" s="43"/>
      <c r="AM13" s="43"/>
      <c r="AN13" s="43"/>
      <c r="AO13" s="43"/>
      <c r="AP13" s="43"/>
      <c r="AQ13" s="43"/>
      <c r="AR13" s="43"/>
      <c r="AS13" s="43" t="e">
        <f>IF(I13="suma",SUM(AG13:AR13),IF(I13="creciente",MAX(AG13:AR13),IF(I13="DECRECIENTE",R13-MIN(AG13:AR13),IF(I13="CONSTANTE",AVERAGE(AG13:AR13)," "))))</f>
        <v>#DIV/0!</v>
      </c>
      <c r="AT13" s="44" t="e">
        <f>IF(I13="suma",AS13/R13,IF(I13="creciente",AS13/(MAX(U13:AF13)),IF(I13="DECRECIENTE",AS13/(Q13-(MIN(U13:AF13))),IF(I13="CONSTANTE",AS13/AVERAGE(U13:AF13)," "))))</f>
        <v>#DIV/0!</v>
      </c>
      <c r="AU13" s="41" t="s">
        <v>413</v>
      </c>
      <c r="AV13" s="41" t="s">
        <v>414</v>
      </c>
      <c r="AW13" s="41" t="s">
        <v>413</v>
      </c>
      <c r="AX13" s="193" t="s">
        <v>205</v>
      </c>
      <c r="AY13" s="193" t="s">
        <v>198</v>
      </c>
      <c r="XFD13" s="32" t="s">
        <v>197</v>
      </c>
    </row>
    <row r="14" spans="1:51 16384:16384" ht="187.2" customHeight="1" x14ac:dyDescent="0.3">
      <c r="A14" s="40"/>
      <c r="B14" s="40"/>
      <c r="C14" s="40">
        <v>6</v>
      </c>
      <c r="D14" s="41" t="s">
        <v>543</v>
      </c>
      <c r="E14" s="41" t="s">
        <v>353</v>
      </c>
      <c r="F14" s="41" t="s">
        <v>549</v>
      </c>
      <c r="G14" s="141" t="s">
        <v>550</v>
      </c>
      <c r="H14" s="141" t="s">
        <v>551</v>
      </c>
      <c r="I14" s="41" t="s">
        <v>210</v>
      </c>
      <c r="J14" s="41" t="s">
        <v>198</v>
      </c>
      <c r="K14" s="41" t="s">
        <v>349</v>
      </c>
      <c r="L14" s="41" t="s">
        <v>551</v>
      </c>
      <c r="M14" s="41" t="s">
        <v>547</v>
      </c>
      <c r="N14" s="146"/>
      <c r="O14" s="146"/>
      <c r="P14" s="146"/>
      <c r="Q14" s="146"/>
      <c r="R14" s="191">
        <v>0.9</v>
      </c>
      <c r="S14" s="146" t="s">
        <v>202</v>
      </c>
      <c r="T14" s="196" t="s">
        <v>548</v>
      </c>
      <c r="U14" s="148">
        <v>0.9</v>
      </c>
      <c r="V14" s="148">
        <v>0.9</v>
      </c>
      <c r="W14" s="148">
        <v>0.9</v>
      </c>
      <c r="X14" s="148">
        <v>0.9</v>
      </c>
      <c r="Y14" s="148">
        <v>0.9</v>
      </c>
      <c r="Z14" s="148"/>
      <c r="AA14" s="148"/>
      <c r="AB14" s="148"/>
      <c r="AC14" s="148"/>
      <c r="AD14" s="148"/>
      <c r="AE14" s="148"/>
      <c r="AF14" s="148"/>
      <c r="AG14" s="43"/>
      <c r="AH14" s="43"/>
      <c r="AI14" s="43"/>
      <c r="AJ14" s="43"/>
      <c r="AK14" s="43"/>
      <c r="AL14" s="43"/>
      <c r="AM14" s="43"/>
      <c r="AN14" s="43"/>
      <c r="AO14" s="43"/>
      <c r="AP14" s="43"/>
      <c r="AQ14" s="43"/>
      <c r="AR14" s="43"/>
      <c r="AS14" s="43" t="e">
        <f>IF(I14="suma",SUM(AG14:AR14),IF(I14="creciente",MAX(AG14:AR14),IF(I14="DECRECIENTE",R14-MIN(AG14:AR14),IF(I14="CONSTANTE",AVERAGE(AG14:AR14)," "))))</f>
        <v>#DIV/0!</v>
      </c>
      <c r="AT14" s="44" t="e">
        <f t="shared" ref="AT14:AT16" si="0">IF(I14="suma",AS14/R14,IF(I14="creciente",AS14/(MAX(U14:AF14)),IF(I14="DECRECIENTE",AS14/(Q14-(MIN(U14:AF14))),IF(I14="CONSTANTE",AS14/AVERAGE(U14:AF14)," "))))</f>
        <v>#DIV/0!</v>
      </c>
      <c r="AU14" s="41" t="s">
        <v>413</v>
      </c>
      <c r="AV14" s="41" t="s">
        <v>414</v>
      </c>
      <c r="AW14" s="41" t="s">
        <v>413</v>
      </c>
      <c r="AX14" s="193" t="s">
        <v>205</v>
      </c>
      <c r="AY14" s="193" t="s">
        <v>198</v>
      </c>
      <c r="XFD14" s="32" t="s">
        <v>210</v>
      </c>
    </row>
    <row r="15" spans="1:51 16384:16384" ht="213.6" customHeight="1" x14ac:dyDescent="0.3">
      <c r="A15" s="40"/>
      <c r="B15" s="40"/>
      <c r="C15" s="40">
        <v>6</v>
      </c>
      <c r="D15" s="41" t="s">
        <v>543</v>
      </c>
      <c r="E15" s="41" t="s">
        <v>355</v>
      </c>
      <c r="F15" s="41" t="s">
        <v>552</v>
      </c>
      <c r="G15" s="41" t="s">
        <v>553</v>
      </c>
      <c r="H15" s="41" t="s">
        <v>554</v>
      </c>
      <c r="I15" s="41" t="s">
        <v>210</v>
      </c>
      <c r="J15" s="41" t="s">
        <v>198</v>
      </c>
      <c r="K15" s="41" t="s">
        <v>349</v>
      </c>
      <c r="L15" s="41" t="s">
        <v>554</v>
      </c>
      <c r="M15" s="41" t="s">
        <v>547</v>
      </c>
      <c r="N15" s="146"/>
      <c r="O15" s="146"/>
      <c r="P15" s="146"/>
      <c r="Q15" s="146"/>
      <c r="R15" s="191">
        <v>0.9</v>
      </c>
      <c r="S15" s="146" t="s">
        <v>202</v>
      </c>
      <c r="T15" s="196" t="s">
        <v>548</v>
      </c>
      <c r="U15" s="148">
        <v>0.9</v>
      </c>
      <c r="V15" s="148">
        <v>0.9</v>
      </c>
      <c r="W15" s="148">
        <v>0.9</v>
      </c>
      <c r="X15" s="148">
        <v>0.9</v>
      </c>
      <c r="Y15" s="148">
        <v>0.9</v>
      </c>
      <c r="Z15" s="148"/>
      <c r="AA15" s="148"/>
      <c r="AB15" s="148"/>
      <c r="AC15" s="148"/>
      <c r="AD15" s="148"/>
      <c r="AE15" s="148"/>
      <c r="AF15" s="148"/>
      <c r="AG15" s="43"/>
      <c r="AH15" s="43"/>
      <c r="AI15" s="43"/>
      <c r="AJ15" s="43"/>
      <c r="AK15" s="43"/>
      <c r="AL15" s="43"/>
      <c r="AM15" s="43"/>
      <c r="AN15" s="43"/>
      <c r="AO15" s="43"/>
      <c r="AP15" s="43"/>
      <c r="AQ15" s="43"/>
      <c r="AR15" s="43"/>
      <c r="AS15" s="43" t="e">
        <f t="shared" ref="AS15:AS16" si="1">IF(I15="suma",SUM(AG15:AR15),IF(I15="creciente",MAX(AG15:AR15),IF(I15="DECRECIENTE",R15-MIN(AG15:AR15),IF(I15="CONSTANTE",AVERAGE(AG15:AR15)," "))))</f>
        <v>#DIV/0!</v>
      </c>
      <c r="AT15" s="44" t="e">
        <f t="shared" si="0"/>
        <v>#DIV/0!</v>
      </c>
      <c r="AU15" s="41" t="s">
        <v>413</v>
      </c>
      <c r="AV15" s="41" t="s">
        <v>414</v>
      </c>
      <c r="AW15" s="41" t="s">
        <v>413</v>
      </c>
      <c r="AX15" s="193" t="s">
        <v>205</v>
      </c>
      <c r="AY15" s="193" t="s">
        <v>198</v>
      </c>
    </row>
    <row r="16" spans="1:51 16384:16384" ht="268.5" customHeight="1" x14ac:dyDescent="0.3">
      <c r="A16" s="40"/>
      <c r="B16" s="40"/>
      <c r="C16" s="40">
        <v>6</v>
      </c>
      <c r="D16" s="41" t="s">
        <v>543</v>
      </c>
      <c r="E16" s="41" t="s">
        <v>801</v>
      </c>
      <c r="F16" s="41" t="s">
        <v>555</v>
      </c>
      <c r="G16" s="41" t="s">
        <v>556</v>
      </c>
      <c r="H16" s="41" t="s">
        <v>557</v>
      </c>
      <c r="I16" s="41" t="s">
        <v>210</v>
      </c>
      <c r="J16" s="41" t="s">
        <v>198</v>
      </c>
      <c r="K16" s="41" t="s">
        <v>349</v>
      </c>
      <c r="L16" s="41" t="s">
        <v>557</v>
      </c>
      <c r="M16" s="41" t="s">
        <v>547</v>
      </c>
      <c r="N16" s="146"/>
      <c r="O16" s="146"/>
      <c r="P16" s="146"/>
      <c r="Q16" s="146"/>
      <c r="R16" s="191">
        <v>1</v>
      </c>
      <c r="S16" s="146" t="s">
        <v>286</v>
      </c>
      <c r="T16" s="197" t="s">
        <v>558</v>
      </c>
      <c r="U16" s="148">
        <v>1</v>
      </c>
      <c r="V16" s="148">
        <v>1</v>
      </c>
      <c r="W16" s="148">
        <v>1</v>
      </c>
      <c r="X16" s="148">
        <v>1</v>
      </c>
      <c r="Y16" s="148">
        <v>1</v>
      </c>
      <c r="Z16" s="148"/>
      <c r="AA16" s="148"/>
      <c r="AB16" s="148"/>
      <c r="AC16" s="148"/>
      <c r="AD16" s="148"/>
      <c r="AE16" s="148"/>
      <c r="AF16" s="148"/>
      <c r="AG16" s="43"/>
      <c r="AH16" s="43"/>
      <c r="AI16" s="43"/>
      <c r="AJ16" s="43"/>
      <c r="AK16" s="43"/>
      <c r="AL16" s="43"/>
      <c r="AM16" s="43"/>
      <c r="AN16" s="43"/>
      <c r="AO16" s="43"/>
      <c r="AP16" s="43"/>
      <c r="AQ16" s="43"/>
      <c r="AR16" s="43"/>
      <c r="AS16" s="43" t="e">
        <f t="shared" si="1"/>
        <v>#DIV/0!</v>
      </c>
      <c r="AT16" s="44" t="e">
        <f t="shared" si="0"/>
        <v>#DIV/0!</v>
      </c>
      <c r="AU16" s="41" t="s">
        <v>413</v>
      </c>
      <c r="AV16" s="41" t="s">
        <v>414</v>
      </c>
      <c r="AW16" s="41" t="s">
        <v>413</v>
      </c>
      <c r="AX16" s="193" t="s">
        <v>205</v>
      </c>
      <c r="AY16" s="193" t="s">
        <v>198</v>
      </c>
    </row>
    <row r="17" spans="1:51" x14ac:dyDescent="0.3">
      <c r="A17" s="584" t="s">
        <v>295</v>
      </c>
      <c r="B17" s="583" t="s">
        <v>296</v>
      </c>
      <c r="C17" s="583"/>
      <c r="D17" s="583"/>
      <c r="E17" s="583"/>
      <c r="F17" s="583"/>
      <c r="G17" s="616" t="s">
        <v>460</v>
      </c>
      <c r="H17" s="616"/>
      <c r="I17" s="616"/>
      <c r="J17" s="616"/>
      <c r="K17" s="616"/>
      <c r="L17" s="616"/>
      <c r="M17" s="616"/>
      <c r="N17" s="616"/>
      <c r="O17" s="615" t="s">
        <v>296</v>
      </c>
      <c r="P17" s="615"/>
      <c r="Q17" s="615"/>
      <c r="R17" s="615"/>
      <c r="S17" s="615"/>
      <c r="T17" s="615"/>
      <c r="U17" s="615" t="s">
        <v>296</v>
      </c>
      <c r="V17" s="615"/>
      <c r="W17" s="615"/>
      <c r="X17" s="615"/>
      <c r="Y17" s="615"/>
      <c r="Z17" s="615"/>
      <c r="AA17" s="615"/>
      <c r="AB17" s="615"/>
      <c r="AC17" s="615" t="s">
        <v>296</v>
      </c>
      <c r="AD17" s="615"/>
      <c r="AE17" s="615"/>
      <c r="AF17" s="615"/>
      <c r="AG17" s="615"/>
      <c r="AH17" s="615"/>
      <c r="AI17" s="615"/>
      <c r="AJ17" s="615"/>
      <c r="AK17" s="615"/>
      <c r="AL17" s="615"/>
      <c r="AM17" s="615"/>
      <c r="AN17" s="615"/>
      <c r="AO17" s="585" t="s">
        <v>298</v>
      </c>
      <c r="AP17" s="585"/>
      <c r="AQ17" s="585"/>
      <c r="AR17" s="585"/>
      <c r="AS17" s="583" t="s">
        <v>299</v>
      </c>
      <c r="AT17" s="583"/>
      <c r="AU17" s="583"/>
      <c r="AV17" s="583"/>
      <c r="AW17" s="583"/>
      <c r="AX17" s="583"/>
      <c r="AY17" s="583"/>
    </row>
    <row r="18" spans="1:51" x14ac:dyDescent="0.3">
      <c r="A18" s="584"/>
      <c r="B18" s="583" t="s">
        <v>794</v>
      </c>
      <c r="C18" s="583"/>
      <c r="D18" s="583"/>
      <c r="E18" s="583"/>
      <c r="F18" s="583"/>
      <c r="G18" s="616"/>
      <c r="H18" s="616"/>
      <c r="I18" s="616"/>
      <c r="J18" s="616"/>
      <c r="K18" s="616"/>
      <c r="L18" s="616"/>
      <c r="M18" s="616"/>
      <c r="N18" s="616"/>
      <c r="O18" s="615" t="s">
        <v>796</v>
      </c>
      <c r="P18" s="615"/>
      <c r="Q18" s="615"/>
      <c r="R18" s="615"/>
      <c r="S18" s="615"/>
      <c r="T18" s="615"/>
      <c r="U18" s="615" t="s">
        <v>300</v>
      </c>
      <c r="V18" s="615"/>
      <c r="W18" s="615"/>
      <c r="X18" s="615"/>
      <c r="Y18" s="615"/>
      <c r="Z18" s="615"/>
      <c r="AA18" s="615"/>
      <c r="AB18" s="615"/>
      <c r="AC18" s="615" t="s">
        <v>300</v>
      </c>
      <c r="AD18" s="615"/>
      <c r="AE18" s="615"/>
      <c r="AF18" s="615"/>
      <c r="AG18" s="615"/>
      <c r="AH18" s="615"/>
      <c r="AI18" s="615"/>
      <c r="AJ18" s="615"/>
      <c r="AK18" s="615"/>
      <c r="AL18" s="615"/>
      <c r="AM18" s="615"/>
      <c r="AN18" s="615"/>
      <c r="AO18" s="585"/>
      <c r="AP18" s="585"/>
      <c r="AQ18" s="585"/>
      <c r="AR18" s="585"/>
      <c r="AS18" s="583" t="s">
        <v>301</v>
      </c>
      <c r="AT18" s="583"/>
      <c r="AU18" s="583"/>
      <c r="AV18" s="583"/>
      <c r="AW18" s="583"/>
      <c r="AX18" s="583"/>
      <c r="AY18" s="583"/>
    </row>
    <row r="19" spans="1:51" ht="15" customHeight="1" x14ac:dyDescent="0.3">
      <c r="A19" s="584"/>
      <c r="B19" s="583" t="s">
        <v>795</v>
      </c>
      <c r="C19" s="583"/>
      <c r="D19" s="583"/>
      <c r="E19" s="583"/>
      <c r="F19" s="583"/>
      <c r="G19" s="616"/>
      <c r="H19" s="616"/>
      <c r="I19" s="616"/>
      <c r="J19" s="616"/>
      <c r="K19" s="616"/>
      <c r="L19" s="616"/>
      <c r="M19" s="616"/>
      <c r="N19" s="616"/>
      <c r="O19" s="615" t="s">
        <v>797</v>
      </c>
      <c r="P19" s="615"/>
      <c r="Q19" s="615"/>
      <c r="R19" s="615"/>
      <c r="S19" s="615"/>
      <c r="T19" s="615"/>
      <c r="U19" s="615" t="s">
        <v>302</v>
      </c>
      <c r="V19" s="615"/>
      <c r="W19" s="615"/>
      <c r="X19" s="615"/>
      <c r="Y19" s="615"/>
      <c r="Z19" s="615"/>
      <c r="AA19" s="615"/>
      <c r="AB19" s="615"/>
      <c r="AC19" s="615" t="s">
        <v>302</v>
      </c>
      <c r="AD19" s="615"/>
      <c r="AE19" s="615"/>
      <c r="AF19" s="615"/>
      <c r="AG19" s="615"/>
      <c r="AH19" s="615"/>
      <c r="AI19" s="615"/>
      <c r="AJ19" s="615"/>
      <c r="AK19" s="615"/>
      <c r="AL19" s="615"/>
      <c r="AM19" s="615"/>
      <c r="AN19" s="615"/>
      <c r="AO19" s="585"/>
      <c r="AP19" s="585"/>
      <c r="AQ19" s="585"/>
      <c r="AR19" s="585"/>
      <c r="AS19" s="583" t="s">
        <v>303</v>
      </c>
      <c r="AT19" s="583"/>
      <c r="AU19" s="583"/>
      <c r="AV19" s="583"/>
      <c r="AW19" s="583"/>
      <c r="AX19" s="583"/>
      <c r="AY19" s="583"/>
    </row>
  </sheetData>
  <mergeCells count="61">
    <mergeCell ref="AX1:AY1"/>
    <mergeCell ref="A2:AW2"/>
    <mergeCell ref="AX2:AY2"/>
    <mergeCell ref="A3:AW4"/>
    <mergeCell ref="AX3:AY3"/>
    <mergeCell ref="AX4:AY4"/>
    <mergeCell ref="A10:D10"/>
    <mergeCell ref="E10:AF10"/>
    <mergeCell ref="A11:E11"/>
    <mergeCell ref="F11:F12"/>
    <mergeCell ref="A1:AW1"/>
    <mergeCell ref="AS11:AT11"/>
    <mergeCell ref="A6:A8"/>
    <mergeCell ref="B6:C8"/>
    <mergeCell ref="D6:D8"/>
    <mergeCell ref="E6:F6"/>
    <mergeCell ref="I6:T8"/>
    <mergeCell ref="E7:F7"/>
    <mergeCell ref="E8:F8"/>
    <mergeCell ref="AG11:AR11"/>
    <mergeCell ref="G11:G12"/>
    <mergeCell ref="H11:H12"/>
    <mergeCell ref="A17:A19"/>
    <mergeCell ref="B17:F17"/>
    <mergeCell ref="G17:N19"/>
    <mergeCell ref="O17:T17"/>
    <mergeCell ref="U17:AB17"/>
    <mergeCell ref="AC18:AN18"/>
    <mergeCell ref="AS18:AY18"/>
    <mergeCell ref="B19:F19"/>
    <mergeCell ref="O19:T19"/>
    <mergeCell ref="U19:AB19"/>
    <mergeCell ref="AC19:AN19"/>
    <mergeCell ref="B18:F18"/>
    <mergeCell ref="AS19:AY19"/>
    <mergeCell ref="O18:T18"/>
    <mergeCell ref="U18:AB18"/>
    <mergeCell ref="AO17:AR19"/>
    <mergeCell ref="AS17:AY17"/>
    <mergeCell ref="AY5:AY12"/>
    <mergeCell ref="A9:D9"/>
    <mergeCell ref="E9:AF9"/>
    <mergeCell ref="A5:AF5"/>
    <mergeCell ref="AG5:AT10"/>
    <mergeCell ref="AU5:AU12"/>
    <mergeCell ref="AV5:AV12"/>
    <mergeCell ref="AW5:AW12"/>
    <mergeCell ref="AX5:AX12"/>
    <mergeCell ref="M11:M12"/>
    <mergeCell ref="N11:R11"/>
    <mergeCell ref="S11:S12"/>
    <mergeCell ref="T11:T12"/>
    <mergeCell ref="G6:H6"/>
    <mergeCell ref="G7:H7"/>
    <mergeCell ref="G8:H8"/>
    <mergeCell ref="I11:I12"/>
    <mergeCell ref="J11:J12"/>
    <mergeCell ref="K11:K12"/>
    <mergeCell ref="L11:L12"/>
    <mergeCell ref="AC17:AN17"/>
    <mergeCell ref="U11:AF11"/>
  </mergeCells>
  <dataValidations count="1">
    <dataValidation type="list" allowBlank="1" showInputMessage="1" showErrorMessage="1" sqref="I13:I16" xr:uid="{3E113148-5AC8-4732-9D28-75B7763150F5}">
      <formula1>$XFD$13:$XFD$16</formula1>
    </dataValidation>
  </dataValidations>
  <pageMargins left="0.23622047244094491" right="0.23622047244094491" top="0.74803149606299213" bottom="0.74803149606299213" header="0.31496062992125984" footer="0.31496062992125984"/>
  <pageSetup paperSize="5" scale="23"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00E5C-9C3B-419E-BE39-7C6617F7975C}">
  <sheetPr>
    <tabColor theme="3" tint="0.59999389629810485"/>
  </sheetPr>
  <dimension ref="A1:XFD23"/>
  <sheetViews>
    <sheetView topLeftCell="A14" zoomScale="60" zoomScaleNormal="60" workbookViewId="0">
      <selection activeCell="B21" sqref="B21:F21"/>
    </sheetView>
  </sheetViews>
  <sheetFormatPr baseColWidth="10" defaultColWidth="10.88671875" defaultRowHeight="13.8" x14ac:dyDescent="0.3"/>
  <cols>
    <col min="1" max="1" width="15" style="32" customWidth="1"/>
    <col min="2" max="2" width="8.33203125" style="32" customWidth="1"/>
    <col min="3" max="3" width="17.44140625" style="32" customWidth="1"/>
    <col min="4" max="4" width="29.33203125" style="32" bestFit="1" customWidth="1"/>
    <col min="5" max="5" width="23" style="47" customWidth="1"/>
    <col min="6" max="6" width="27.33203125" style="47" customWidth="1"/>
    <col min="7" max="7" width="31.109375" style="32" customWidth="1"/>
    <col min="8" max="8" width="34.33203125" style="32" customWidth="1"/>
    <col min="9" max="9" width="20.5546875" style="32" customWidth="1"/>
    <col min="10" max="10" width="32.33203125" style="32" customWidth="1"/>
    <col min="11" max="11" width="15.33203125" style="32" customWidth="1"/>
    <col min="12" max="12" width="43.109375" style="32" customWidth="1"/>
    <col min="13" max="13" width="21.109375" style="32" customWidth="1"/>
    <col min="14" max="17" width="8.6640625" style="32" customWidth="1"/>
    <col min="18" max="18" width="8.6640625" style="47" customWidth="1"/>
    <col min="19" max="19" width="22.33203125" style="32" customWidth="1"/>
    <col min="20" max="20" width="22.44140625" style="32" customWidth="1"/>
    <col min="21" max="22" width="7.44140625" style="32" customWidth="1"/>
    <col min="23" max="23" width="10" style="32" customWidth="1"/>
    <col min="24" max="31" width="7.44140625" style="32" customWidth="1"/>
    <col min="32" max="32" width="5.88671875" style="32" customWidth="1"/>
    <col min="33" max="43" width="8.109375" style="32" customWidth="1"/>
    <col min="44" max="44" width="5.88671875" style="32" customWidth="1"/>
    <col min="45" max="45" width="17.109375" style="32" customWidth="1"/>
    <col min="46" max="46" width="15.88671875" style="96" customWidth="1"/>
    <col min="47" max="49" width="20.33203125" style="32" customWidth="1"/>
    <col min="50" max="51" width="24.44140625" style="32" customWidth="1"/>
    <col min="52" max="16382" width="10.88671875" style="32"/>
    <col min="16383" max="16383" width="9" style="32" customWidth="1"/>
    <col min="16384" max="16384" width="10.88671875" style="32"/>
  </cols>
  <sheetData>
    <row r="1" spans="1:51 16384:16384" ht="15.9" customHeight="1" x14ac:dyDescent="0.3">
      <c r="A1" s="574" t="s">
        <v>0</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6"/>
      <c r="AX1" s="569" t="s">
        <v>1</v>
      </c>
      <c r="AY1" s="570"/>
    </row>
    <row r="2" spans="1:51 16384:16384" ht="15.9" customHeight="1" x14ac:dyDescent="0.3">
      <c r="A2" s="577" t="s">
        <v>2</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c r="AW2" s="579"/>
      <c r="AX2" s="571" t="s">
        <v>3</v>
      </c>
      <c r="AY2" s="572"/>
    </row>
    <row r="3" spans="1:51 16384:16384" ht="15" customHeight="1" x14ac:dyDescent="0.3">
      <c r="A3" s="580" t="s">
        <v>162</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2"/>
      <c r="AX3" s="571" t="s">
        <v>5</v>
      </c>
      <c r="AY3" s="572"/>
    </row>
    <row r="4" spans="1:51 16384:16384" ht="15.9" customHeight="1" x14ac:dyDescent="0.3">
      <c r="A4" s="574"/>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6"/>
      <c r="AX4" s="573" t="s">
        <v>163</v>
      </c>
      <c r="AY4" s="573"/>
    </row>
    <row r="5" spans="1:51 16384:16384" ht="15" customHeight="1" x14ac:dyDescent="0.3">
      <c r="A5" s="557" t="s">
        <v>164</v>
      </c>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9"/>
      <c r="AG5" s="560" t="s">
        <v>13</v>
      </c>
      <c r="AH5" s="561"/>
      <c r="AI5" s="561"/>
      <c r="AJ5" s="561"/>
      <c r="AK5" s="561"/>
      <c r="AL5" s="561"/>
      <c r="AM5" s="561"/>
      <c r="AN5" s="561"/>
      <c r="AO5" s="561"/>
      <c r="AP5" s="561"/>
      <c r="AQ5" s="561"/>
      <c r="AR5" s="561"/>
      <c r="AS5" s="561"/>
      <c r="AT5" s="562"/>
      <c r="AU5" s="554" t="s">
        <v>165</v>
      </c>
      <c r="AV5" s="554" t="s">
        <v>166</v>
      </c>
      <c r="AW5" s="554" t="s">
        <v>167</v>
      </c>
      <c r="AX5" s="554" t="s">
        <v>168</v>
      </c>
      <c r="AY5" s="554" t="s">
        <v>169</v>
      </c>
    </row>
    <row r="6" spans="1:51 16384:16384" ht="15" customHeight="1" x14ac:dyDescent="0.3">
      <c r="A6" s="591" t="s">
        <v>9</v>
      </c>
      <c r="B6" s="592">
        <v>45351</v>
      </c>
      <c r="C6" s="593"/>
      <c r="D6" s="562"/>
      <c r="E6" s="594" t="s">
        <v>11</v>
      </c>
      <c r="F6" s="594"/>
      <c r="G6" s="590"/>
      <c r="H6" s="590"/>
      <c r="I6" s="560"/>
      <c r="J6" s="561"/>
      <c r="K6" s="561"/>
      <c r="L6" s="561"/>
      <c r="M6" s="561"/>
      <c r="N6" s="561"/>
      <c r="O6" s="561"/>
      <c r="P6" s="561"/>
      <c r="Q6" s="561"/>
      <c r="R6" s="561"/>
      <c r="S6" s="561"/>
      <c r="T6" s="561"/>
      <c r="U6" s="33"/>
      <c r="V6" s="33"/>
      <c r="W6" s="33"/>
      <c r="X6" s="33"/>
      <c r="Y6" s="33"/>
      <c r="Z6" s="33"/>
      <c r="AA6" s="33"/>
      <c r="AB6" s="33"/>
      <c r="AC6" s="33"/>
      <c r="AD6" s="33"/>
      <c r="AE6" s="33"/>
      <c r="AF6" s="34"/>
      <c r="AG6" s="563"/>
      <c r="AH6" s="564"/>
      <c r="AI6" s="564"/>
      <c r="AJ6" s="564"/>
      <c r="AK6" s="564"/>
      <c r="AL6" s="564"/>
      <c r="AM6" s="564"/>
      <c r="AN6" s="564"/>
      <c r="AO6" s="564"/>
      <c r="AP6" s="564"/>
      <c r="AQ6" s="564"/>
      <c r="AR6" s="564"/>
      <c r="AS6" s="564"/>
      <c r="AT6" s="565"/>
      <c r="AU6" s="555"/>
      <c r="AV6" s="555"/>
      <c r="AW6" s="555"/>
      <c r="AX6" s="555"/>
      <c r="AY6" s="555"/>
    </row>
    <row r="7" spans="1:51 16384:16384" ht="15" customHeight="1" x14ac:dyDescent="0.3">
      <c r="A7" s="591"/>
      <c r="B7" s="593"/>
      <c r="C7" s="593"/>
      <c r="D7" s="565"/>
      <c r="E7" s="594" t="s">
        <v>12</v>
      </c>
      <c r="F7" s="594"/>
      <c r="G7" s="595"/>
      <c r="H7" s="595"/>
      <c r="I7" s="563"/>
      <c r="J7" s="564"/>
      <c r="K7" s="564"/>
      <c r="L7" s="564"/>
      <c r="M7" s="564"/>
      <c r="N7" s="564"/>
      <c r="O7" s="564"/>
      <c r="P7" s="564"/>
      <c r="Q7" s="564"/>
      <c r="R7" s="564"/>
      <c r="S7" s="564"/>
      <c r="T7" s="564"/>
      <c r="U7" s="35"/>
      <c r="V7" s="35"/>
      <c r="W7" s="35"/>
      <c r="X7" s="35"/>
      <c r="Y7" s="35"/>
      <c r="Z7" s="35"/>
      <c r="AA7" s="35"/>
      <c r="AB7" s="35"/>
      <c r="AC7" s="35"/>
      <c r="AD7" s="35"/>
      <c r="AE7" s="35"/>
      <c r="AF7" s="36"/>
      <c r="AG7" s="563"/>
      <c r="AH7" s="564"/>
      <c r="AI7" s="564"/>
      <c r="AJ7" s="564"/>
      <c r="AK7" s="564"/>
      <c r="AL7" s="564"/>
      <c r="AM7" s="564"/>
      <c r="AN7" s="564"/>
      <c r="AO7" s="564"/>
      <c r="AP7" s="564"/>
      <c r="AQ7" s="564"/>
      <c r="AR7" s="564"/>
      <c r="AS7" s="564"/>
      <c r="AT7" s="565"/>
      <c r="AU7" s="555"/>
      <c r="AV7" s="555"/>
      <c r="AW7" s="555"/>
      <c r="AX7" s="555"/>
      <c r="AY7" s="555"/>
    </row>
    <row r="8" spans="1:51 16384:16384" ht="15" customHeight="1" x14ac:dyDescent="0.3">
      <c r="A8" s="591"/>
      <c r="B8" s="593"/>
      <c r="C8" s="593"/>
      <c r="D8" s="568"/>
      <c r="E8" s="594" t="s">
        <v>13</v>
      </c>
      <c r="F8" s="594"/>
      <c r="G8" s="590" t="s">
        <v>14</v>
      </c>
      <c r="H8" s="590"/>
      <c r="I8" s="566"/>
      <c r="J8" s="567"/>
      <c r="K8" s="567"/>
      <c r="L8" s="567"/>
      <c r="M8" s="567"/>
      <c r="N8" s="567"/>
      <c r="O8" s="567"/>
      <c r="P8" s="567"/>
      <c r="Q8" s="567"/>
      <c r="R8" s="567"/>
      <c r="S8" s="567"/>
      <c r="T8" s="567"/>
      <c r="U8" s="37"/>
      <c r="V8" s="37"/>
      <c r="W8" s="37"/>
      <c r="X8" s="37"/>
      <c r="Y8" s="37"/>
      <c r="Z8" s="37"/>
      <c r="AA8" s="37"/>
      <c r="AB8" s="37"/>
      <c r="AC8" s="37"/>
      <c r="AD8" s="37"/>
      <c r="AE8" s="37"/>
      <c r="AF8" s="38"/>
      <c r="AG8" s="563"/>
      <c r="AH8" s="564"/>
      <c r="AI8" s="564"/>
      <c r="AJ8" s="564"/>
      <c r="AK8" s="564"/>
      <c r="AL8" s="564"/>
      <c r="AM8" s="564"/>
      <c r="AN8" s="564"/>
      <c r="AO8" s="564"/>
      <c r="AP8" s="564"/>
      <c r="AQ8" s="564"/>
      <c r="AR8" s="564"/>
      <c r="AS8" s="564"/>
      <c r="AT8" s="565"/>
      <c r="AU8" s="555"/>
      <c r="AV8" s="555"/>
      <c r="AW8" s="555"/>
      <c r="AX8" s="555"/>
      <c r="AY8" s="555"/>
    </row>
    <row r="9" spans="1:51 16384:16384" ht="15" customHeight="1" x14ac:dyDescent="0.3">
      <c r="A9" s="557" t="s">
        <v>170</v>
      </c>
      <c r="B9" s="558"/>
      <c r="C9" s="558"/>
      <c r="D9" s="558"/>
      <c r="E9" s="590" t="s">
        <v>56</v>
      </c>
      <c r="F9" s="590"/>
      <c r="G9" s="590"/>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63"/>
      <c r="AH9" s="564"/>
      <c r="AI9" s="564"/>
      <c r="AJ9" s="564"/>
      <c r="AK9" s="564"/>
      <c r="AL9" s="564"/>
      <c r="AM9" s="564"/>
      <c r="AN9" s="564"/>
      <c r="AO9" s="564"/>
      <c r="AP9" s="564"/>
      <c r="AQ9" s="564"/>
      <c r="AR9" s="564"/>
      <c r="AS9" s="564"/>
      <c r="AT9" s="565"/>
      <c r="AU9" s="555"/>
      <c r="AV9" s="555"/>
      <c r="AW9" s="555"/>
      <c r="AX9" s="555"/>
      <c r="AY9" s="555"/>
    </row>
    <row r="10" spans="1:51 16384:16384" ht="15" customHeight="1" x14ac:dyDescent="0.3">
      <c r="A10" s="557" t="s">
        <v>171</v>
      </c>
      <c r="B10" s="558"/>
      <c r="C10" s="558"/>
      <c r="D10" s="558"/>
      <c r="E10" s="590" t="s">
        <v>172</v>
      </c>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66"/>
      <c r="AH10" s="567"/>
      <c r="AI10" s="567"/>
      <c r="AJ10" s="567"/>
      <c r="AK10" s="567"/>
      <c r="AL10" s="567"/>
      <c r="AM10" s="567"/>
      <c r="AN10" s="567"/>
      <c r="AO10" s="567"/>
      <c r="AP10" s="567"/>
      <c r="AQ10" s="567"/>
      <c r="AR10" s="567"/>
      <c r="AS10" s="567"/>
      <c r="AT10" s="568"/>
      <c r="AU10" s="555"/>
      <c r="AV10" s="555"/>
      <c r="AW10" s="555"/>
      <c r="AX10" s="555"/>
      <c r="AY10" s="555"/>
    </row>
    <row r="11" spans="1:51 16384:16384" ht="39.9" customHeight="1" x14ac:dyDescent="0.3">
      <c r="A11" s="587" t="s">
        <v>173</v>
      </c>
      <c r="B11" s="588"/>
      <c r="C11" s="588"/>
      <c r="D11" s="588"/>
      <c r="E11" s="589"/>
      <c r="F11" s="554" t="s">
        <v>174</v>
      </c>
      <c r="G11" s="554" t="s">
        <v>175</v>
      </c>
      <c r="H11" s="554" t="s">
        <v>176</v>
      </c>
      <c r="I11" s="554" t="s">
        <v>177</v>
      </c>
      <c r="J11" s="554" t="s">
        <v>178</v>
      </c>
      <c r="K11" s="554" t="s">
        <v>179</v>
      </c>
      <c r="L11" s="554" t="s">
        <v>180</v>
      </c>
      <c r="M11" s="554" t="s">
        <v>181</v>
      </c>
      <c r="N11" s="587" t="s">
        <v>182</v>
      </c>
      <c r="O11" s="588"/>
      <c r="P11" s="588"/>
      <c r="Q11" s="588"/>
      <c r="R11" s="589"/>
      <c r="S11" s="554" t="s">
        <v>183</v>
      </c>
      <c r="T11" s="554" t="s">
        <v>184</v>
      </c>
      <c r="U11" s="557" t="s">
        <v>185</v>
      </c>
      <c r="V11" s="558"/>
      <c r="W11" s="558"/>
      <c r="X11" s="558"/>
      <c r="Y11" s="558"/>
      <c r="Z11" s="558"/>
      <c r="AA11" s="558"/>
      <c r="AB11" s="558"/>
      <c r="AC11" s="558"/>
      <c r="AD11" s="558"/>
      <c r="AE11" s="558"/>
      <c r="AF11" s="559"/>
      <c r="AG11" s="557" t="s">
        <v>186</v>
      </c>
      <c r="AH11" s="558"/>
      <c r="AI11" s="558"/>
      <c r="AJ11" s="558"/>
      <c r="AK11" s="558"/>
      <c r="AL11" s="558"/>
      <c r="AM11" s="558"/>
      <c r="AN11" s="558"/>
      <c r="AO11" s="558"/>
      <c r="AP11" s="558"/>
      <c r="AQ11" s="558"/>
      <c r="AR11" s="559"/>
      <c r="AS11" s="587" t="s">
        <v>40</v>
      </c>
      <c r="AT11" s="589"/>
      <c r="AU11" s="555"/>
      <c r="AV11" s="555"/>
      <c r="AW11" s="555"/>
      <c r="AX11" s="555"/>
      <c r="AY11" s="555"/>
    </row>
    <row r="12" spans="1:51 16384:16384" ht="66" customHeight="1" x14ac:dyDescent="0.3">
      <c r="A12" s="39" t="s">
        <v>187</v>
      </c>
      <c r="B12" s="39" t="s">
        <v>188</v>
      </c>
      <c r="C12" s="39" t="s">
        <v>189</v>
      </c>
      <c r="D12" s="39" t="s">
        <v>190</v>
      </c>
      <c r="E12" s="39" t="s">
        <v>191</v>
      </c>
      <c r="F12" s="556"/>
      <c r="G12" s="556"/>
      <c r="H12" s="556"/>
      <c r="I12" s="556"/>
      <c r="J12" s="556"/>
      <c r="K12" s="556"/>
      <c r="L12" s="556"/>
      <c r="M12" s="556"/>
      <c r="N12" s="39">
        <v>2020</v>
      </c>
      <c r="O12" s="39">
        <v>2021</v>
      </c>
      <c r="P12" s="39">
        <v>2022</v>
      </c>
      <c r="Q12" s="39">
        <v>2023</v>
      </c>
      <c r="R12" s="39">
        <v>2024</v>
      </c>
      <c r="S12" s="556"/>
      <c r="T12" s="556"/>
      <c r="U12" s="45" t="s">
        <v>29</v>
      </c>
      <c r="V12" s="45" t="s">
        <v>8</v>
      </c>
      <c r="W12" s="45" t="s">
        <v>30</v>
      </c>
      <c r="X12" s="45" t="s">
        <v>31</v>
      </c>
      <c r="Y12" s="45" t="s">
        <v>32</v>
      </c>
      <c r="Z12" s="45" t="s">
        <v>33</v>
      </c>
      <c r="AA12" s="45" t="s">
        <v>34</v>
      </c>
      <c r="AB12" s="45" t="s">
        <v>35</v>
      </c>
      <c r="AC12" s="45" t="s">
        <v>36</v>
      </c>
      <c r="AD12" s="45" t="s">
        <v>37</v>
      </c>
      <c r="AE12" s="45" t="s">
        <v>38</v>
      </c>
      <c r="AF12" s="45" t="s">
        <v>39</v>
      </c>
      <c r="AG12" s="45" t="s">
        <v>29</v>
      </c>
      <c r="AH12" s="45" t="s">
        <v>8</v>
      </c>
      <c r="AI12" s="45" t="s">
        <v>30</v>
      </c>
      <c r="AJ12" s="45" t="s">
        <v>31</v>
      </c>
      <c r="AK12" s="45" t="s">
        <v>32</v>
      </c>
      <c r="AL12" s="45" t="s">
        <v>33</v>
      </c>
      <c r="AM12" s="45" t="s">
        <v>34</v>
      </c>
      <c r="AN12" s="45" t="s">
        <v>35</v>
      </c>
      <c r="AO12" s="45" t="s">
        <v>36</v>
      </c>
      <c r="AP12" s="45" t="s">
        <v>37</v>
      </c>
      <c r="AQ12" s="45" t="s">
        <v>38</v>
      </c>
      <c r="AR12" s="45" t="s">
        <v>39</v>
      </c>
      <c r="AS12" s="39" t="s">
        <v>192</v>
      </c>
      <c r="AT12" s="95" t="s">
        <v>193</v>
      </c>
      <c r="AU12" s="556"/>
      <c r="AV12" s="556"/>
      <c r="AW12" s="556"/>
      <c r="AX12" s="556"/>
      <c r="AY12" s="556"/>
    </row>
    <row r="13" spans="1:51 16384:16384" ht="121.5" customHeight="1" x14ac:dyDescent="0.3">
      <c r="A13" s="40"/>
      <c r="B13" s="40"/>
      <c r="C13" s="40">
        <v>5</v>
      </c>
      <c r="D13" s="41" t="s">
        <v>559</v>
      </c>
      <c r="E13" s="40"/>
      <c r="F13" s="41" t="s">
        <v>560</v>
      </c>
      <c r="G13" s="41" t="s">
        <v>561</v>
      </c>
      <c r="H13" s="41" t="s">
        <v>562</v>
      </c>
      <c r="I13" s="41" t="s">
        <v>210</v>
      </c>
      <c r="J13" s="41" t="s">
        <v>234</v>
      </c>
      <c r="K13" s="41" t="s">
        <v>349</v>
      </c>
      <c r="L13" s="41" t="s">
        <v>563</v>
      </c>
      <c r="M13" s="41" t="s">
        <v>559</v>
      </c>
      <c r="N13" s="42"/>
      <c r="O13" s="42"/>
      <c r="P13" s="42"/>
      <c r="Q13" s="42"/>
      <c r="R13" s="145">
        <v>1</v>
      </c>
      <c r="S13" s="42" t="s">
        <v>286</v>
      </c>
      <c r="T13" s="146" t="s">
        <v>564</v>
      </c>
      <c r="U13" s="40"/>
      <c r="V13" s="40"/>
      <c r="W13" s="40"/>
      <c r="X13" s="148">
        <v>1</v>
      </c>
      <c r="Y13" s="43"/>
      <c r="Z13" s="40"/>
      <c r="AA13" s="40"/>
      <c r="AB13" s="40"/>
      <c r="AC13" s="40"/>
      <c r="AD13" s="43"/>
      <c r="AE13" s="43"/>
      <c r="AF13" s="43"/>
      <c r="AG13" s="43"/>
      <c r="AH13" s="43"/>
      <c r="AI13" s="43"/>
      <c r="AJ13" s="43"/>
      <c r="AK13" s="43"/>
      <c r="AL13" s="43"/>
      <c r="AM13" s="43"/>
      <c r="AN13" s="43"/>
      <c r="AO13" s="43"/>
      <c r="AP13" s="43"/>
      <c r="AQ13" s="43"/>
      <c r="AR13" s="43"/>
      <c r="AS13" s="43" t="e">
        <f>IF(I13="suma",SUM(AG13:AR13),IF(I13="creciente",MAX(AG13:AR13),IF(I13="DECRECIENTE",R13-MIN(AG13:AR13),IF(I13="CONSTANTE",AVERAGE(AG13:AR13)," "))))</f>
        <v>#DIV/0!</v>
      </c>
      <c r="AT13" s="44" t="e">
        <f>IF(I13="suma",AS13/R13,IF(I13="creciente",AS13/(MAX(U13:AF13)),IF(I13="DECRECIENTE",AS13/(Q13-(MIN(U13:AF13))),IF(I13="CONSTANTE",AS13/AVERAGE(U13:AF13)," "))))</f>
        <v>#DIV/0!</v>
      </c>
      <c r="AU13" s="41" t="s">
        <v>413</v>
      </c>
      <c r="AV13" s="41" t="s">
        <v>414</v>
      </c>
      <c r="AW13" s="41" t="s">
        <v>413</v>
      </c>
      <c r="AX13" s="193" t="s">
        <v>205</v>
      </c>
      <c r="AY13" s="193" t="s">
        <v>198</v>
      </c>
      <c r="XFD13" s="32" t="s">
        <v>197</v>
      </c>
    </row>
    <row r="14" spans="1:51 16384:16384" ht="82.8" x14ac:dyDescent="0.3">
      <c r="A14" s="40"/>
      <c r="B14" s="40"/>
      <c r="C14" s="40">
        <v>5</v>
      </c>
      <c r="D14" s="41" t="s">
        <v>559</v>
      </c>
      <c r="E14" s="40"/>
      <c r="F14" s="41" t="s">
        <v>560</v>
      </c>
      <c r="G14" s="141" t="s">
        <v>565</v>
      </c>
      <c r="H14" s="141" t="s">
        <v>566</v>
      </c>
      <c r="I14" s="41" t="s">
        <v>210</v>
      </c>
      <c r="J14" s="41" t="s">
        <v>234</v>
      </c>
      <c r="K14" s="41" t="s">
        <v>349</v>
      </c>
      <c r="L14" s="41" t="s">
        <v>567</v>
      </c>
      <c r="M14" s="41" t="s">
        <v>559</v>
      </c>
      <c r="N14" s="42"/>
      <c r="O14" s="42"/>
      <c r="P14" s="42"/>
      <c r="Q14" s="42"/>
      <c r="R14" s="145">
        <v>1</v>
      </c>
      <c r="S14" s="42" t="s">
        <v>286</v>
      </c>
      <c r="T14" s="146" t="s">
        <v>568</v>
      </c>
      <c r="U14" s="148"/>
      <c r="V14" s="148"/>
      <c r="W14" s="148"/>
      <c r="X14" s="148">
        <v>1</v>
      </c>
      <c r="Y14" s="43"/>
      <c r="Z14" s="40"/>
      <c r="AA14" s="40"/>
      <c r="AB14" s="40"/>
      <c r="AC14" s="40"/>
      <c r="AD14" s="43"/>
      <c r="AE14" s="43"/>
      <c r="AF14" s="43"/>
      <c r="AG14" s="43"/>
      <c r="AH14" s="43"/>
      <c r="AI14" s="43"/>
      <c r="AJ14" s="43"/>
      <c r="AK14" s="43"/>
      <c r="AL14" s="43"/>
      <c r="AM14" s="43"/>
      <c r="AN14" s="43"/>
      <c r="AO14" s="43"/>
      <c r="AP14" s="43"/>
      <c r="AQ14" s="43"/>
      <c r="AR14" s="43"/>
      <c r="AS14" s="43" t="e">
        <f>IF(I14="suma",SUM(AG14:AR14),IF(I14="creciente",MAX(AG14:AR14),IF(I14="DECRECIENTE",R14-MIN(AG14:AR14),IF(I14="CONSTANTE",AVERAGE(AG14:AR14)," "))))</f>
        <v>#DIV/0!</v>
      </c>
      <c r="AT14" s="44" t="e">
        <f t="shared" ref="AT14:AT20" si="0">IF(I14="suma",AS14/R14,IF(I14="creciente",AS14/(MAX(U14:AF14)),IF(I14="DECRECIENTE",AS14/(Q14-(MIN(U14:AF14))),IF(I14="CONSTANTE",AS14/AVERAGE(U14:AF14)," "))))</f>
        <v>#DIV/0!</v>
      </c>
      <c r="AU14" s="41" t="s">
        <v>413</v>
      </c>
      <c r="AV14" s="41" t="s">
        <v>414</v>
      </c>
      <c r="AW14" s="41" t="s">
        <v>413</v>
      </c>
      <c r="AX14" s="193" t="s">
        <v>205</v>
      </c>
      <c r="AY14" s="193" t="s">
        <v>198</v>
      </c>
      <c r="XFD14" s="32" t="s">
        <v>210</v>
      </c>
    </row>
    <row r="15" spans="1:51 16384:16384" ht="130.19999999999999" customHeight="1" x14ac:dyDescent="0.3">
      <c r="A15" s="40"/>
      <c r="B15" s="40"/>
      <c r="C15" s="40">
        <v>5</v>
      </c>
      <c r="D15" s="41" t="s">
        <v>559</v>
      </c>
      <c r="E15" s="40"/>
      <c r="F15" s="41" t="s">
        <v>560</v>
      </c>
      <c r="G15" s="41" t="s">
        <v>569</v>
      </c>
      <c r="H15" s="41" t="s">
        <v>570</v>
      </c>
      <c r="I15" s="41" t="s">
        <v>210</v>
      </c>
      <c r="J15" s="41" t="s">
        <v>234</v>
      </c>
      <c r="K15" s="41" t="s">
        <v>349</v>
      </c>
      <c r="L15" s="41" t="s">
        <v>571</v>
      </c>
      <c r="M15" s="41" t="s">
        <v>559</v>
      </c>
      <c r="N15" s="42"/>
      <c r="O15" s="42"/>
      <c r="P15" s="42"/>
      <c r="Q15" s="42"/>
      <c r="R15" s="145">
        <v>1</v>
      </c>
      <c r="S15" s="42" t="s">
        <v>286</v>
      </c>
      <c r="T15" s="42" t="s">
        <v>572</v>
      </c>
      <c r="U15" s="40"/>
      <c r="V15" s="40"/>
      <c r="W15" s="40"/>
      <c r="X15" s="148">
        <v>1</v>
      </c>
      <c r="Y15" s="43"/>
      <c r="Z15" s="40"/>
      <c r="AA15" s="40"/>
      <c r="AB15" s="40"/>
      <c r="AC15" s="40"/>
      <c r="AD15" s="43"/>
      <c r="AE15" s="43"/>
      <c r="AF15" s="43"/>
      <c r="AG15" s="43"/>
      <c r="AH15" s="43"/>
      <c r="AI15" s="43"/>
      <c r="AJ15" s="43"/>
      <c r="AK15" s="43"/>
      <c r="AL15" s="43"/>
      <c r="AM15" s="43"/>
      <c r="AN15" s="43"/>
      <c r="AO15" s="43"/>
      <c r="AP15" s="43"/>
      <c r="AQ15" s="43"/>
      <c r="AR15" s="43"/>
      <c r="AS15" s="43" t="e">
        <f t="shared" ref="AS15:AS16" si="1">IF(I15="suma",SUM(AG15:AR15),IF(I15="creciente",MAX(AG15:AR15),IF(I15="DECRECIENTE",R15-MIN(AG15:AR15),IF(I15="CONSTANTE",AVERAGE(AG15:AR15)," "))))</f>
        <v>#DIV/0!</v>
      </c>
      <c r="AT15" s="44" t="e">
        <f t="shared" si="0"/>
        <v>#DIV/0!</v>
      </c>
      <c r="AU15" s="41" t="s">
        <v>413</v>
      </c>
      <c r="AV15" s="41" t="s">
        <v>414</v>
      </c>
      <c r="AW15" s="41" t="s">
        <v>413</v>
      </c>
      <c r="AX15" s="193" t="s">
        <v>205</v>
      </c>
      <c r="AY15" s="193" t="s">
        <v>198</v>
      </c>
    </row>
    <row r="16" spans="1:51 16384:16384" ht="82.8" x14ac:dyDescent="0.3">
      <c r="A16" s="40"/>
      <c r="B16" s="40"/>
      <c r="C16" s="40">
        <v>5</v>
      </c>
      <c r="D16" s="41" t="s">
        <v>559</v>
      </c>
      <c r="E16" s="41" t="s">
        <v>348</v>
      </c>
      <c r="F16" s="41" t="s">
        <v>560</v>
      </c>
      <c r="G16" s="41" t="s">
        <v>573</v>
      </c>
      <c r="H16" s="41" t="s">
        <v>574</v>
      </c>
      <c r="I16" s="41" t="s">
        <v>210</v>
      </c>
      <c r="J16" s="144" t="s">
        <v>198</v>
      </c>
      <c r="K16" s="41" t="s">
        <v>349</v>
      </c>
      <c r="L16" s="41" t="s">
        <v>575</v>
      </c>
      <c r="M16" s="41" t="s">
        <v>559</v>
      </c>
      <c r="N16" s="42"/>
      <c r="O16" s="42"/>
      <c r="P16" s="42"/>
      <c r="Q16" s="42"/>
      <c r="R16" s="145">
        <v>1</v>
      </c>
      <c r="S16" s="42" t="s">
        <v>286</v>
      </c>
      <c r="T16" s="147" t="s">
        <v>576</v>
      </c>
      <c r="U16" s="40"/>
      <c r="V16" s="40"/>
      <c r="W16" s="40"/>
      <c r="X16" s="148">
        <v>1</v>
      </c>
      <c r="Y16" s="43"/>
      <c r="Z16" s="40"/>
      <c r="AA16" s="40"/>
      <c r="AB16" s="40"/>
      <c r="AC16" s="40"/>
      <c r="AD16" s="43"/>
      <c r="AE16" s="43"/>
      <c r="AF16" s="43"/>
      <c r="AG16" s="43"/>
      <c r="AH16" s="43"/>
      <c r="AI16" s="43"/>
      <c r="AJ16" s="43"/>
      <c r="AK16" s="43"/>
      <c r="AL16" s="43"/>
      <c r="AM16" s="43"/>
      <c r="AN16" s="43"/>
      <c r="AO16" s="43"/>
      <c r="AP16" s="43"/>
      <c r="AQ16" s="43"/>
      <c r="AR16" s="43"/>
      <c r="AS16" s="43" t="e">
        <f t="shared" si="1"/>
        <v>#DIV/0!</v>
      </c>
      <c r="AT16" s="44" t="e">
        <f t="shared" si="0"/>
        <v>#DIV/0!</v>
      </c>
      <c r="AU16" s="41" t="s">
        <v>413</v>
      </c>
      <c r="AV16" s="41" t="s">
        <v>414</v>
      </c>
      <c r="AW16" s="41" t="s">
        <v>413</v>
      </c>
      <c r="AX16" s="193" t="s">
        <v>205</v>
      </c>
      <c r="AY16" s="193" t="s">
        <v>198</v>
      </c>
    </row>
    <row r="17" spans="1:51" ht="82.8" x14ac:dyDescent="0.3">
      <c r="A17" s="40"/>
      <c r="B17" s="40"/>
      <c r="C17" s="40">
        <v>5</v>
      </c>
      <c r="D17" s="41" t="s">
        <v>559</v>
      </c>
      <c r="E17" s="40"/>
      <c r="F17" s="41" t="s">
        <v>560</v>
      </c>
      <c r="G17" s="41" t="s">
        <v>577</v>
      </c>
      <c r="H17" s="41" t="s">
        <v>578</v>
      </c>
      <c r="I17" s="41" t="s">
        <v>210</v>
      </c>
      <c r="J17" s="41" t="s">
        <v>234</v>
      </c>
      <c r="K17" s="41" t="s">
        <v>349</v>
      </c>
      <c r="L17" s="41" t="s">
        <v>579</v>
      </c>
      <c r="M17" s="41" t="s">
        <v>559</v>
      </c>
      <c r="N17" s="42"/>
      <c r="O17" s="42"/>
      <c r="P17" s="42"/>
      <c r="Q17" s="42"/>
      <c r="R17" s="145">
        <v>1</v>
      </c>
      <c r="S17" s="42" t="s">
        <v>286</v>
      </c>
      <c r="T17" s="41" t="s">
        <v>580</v>
      </c>
      <c r="U17" s="43"/>
      <c r="V17" s="43"/>
      <c r="W17" s="43"/>
      <c r="X17" s="148">
        <v>1</v>
      </c>
      <c r="Y17" s="43"/>
      <c r="Z17" s="43"/>
      <c r="AA17" s="145"/>
      <c r="AB17" s="43"/>
      <c r="AC17" s="43"/>
      <c r="AD17" s="145"/>
      <c r="AE17" s="43"/>
      <c r="AF17" s="43"/>
      <c r="AG17" s="43"/>
      <c r="AH17" s="43"/>
      <c r="AI17" s="43"/>
      <c r="AJ17" s="43"/>
      <c r="AK17" s="43"/>
      <c r="AL17" s="43"/>
      <c r="AM17" s="43"/>
      <c r="AN17" s="43"/>
      <c r="AO17" s="43"/>
      <c r="AP17" s="43"/>
      <c r="AQ17" s="43"/>
      <c r="AR17" s="43"/>
      <c r="AS17" s="43" t="e">
        <f t="shared" ref="AS17" si="2">IF(I17="suma",SUM(AG17:AR17),IF(I17="creciente",MAX(AG17:AR17),IF(I17="DECRECIENTE",R17-MIN(AG17:AR17),IF(I17="CONSTANTE",AVERAGE(AG17:AR17)," "))))</f>
        <v>#DIV/0!</v>
      </c>
      <c r="AT17" s="44" t="e">
        <f t="shared" si="0"/>
        <v>#DIV/0!</v>
      </c>
      <c r="AU17" s="41" t="s">
        <v>413</v>
      </c>
      <c r="AV17" s="41" t="s">
        <v>414</v>
      </c>
      <c r="AW17" s="41" t="s">
        <v>413</v>
      </c>
      <c r="AX17" s="193" t="s">
        <v>205</v>
      </c>
      <c r="AY17" s="193" t="s">
        <v>198</v>
      </c>
    </row>
    <row r="18" spans="1:51" ht="82.8" x14ac:dyDescent="0.3">
      <c r="A18" s="40"/>
      <c r="B18" s="40"/>
      <c r="C18" s="40">
        <v>5</v>
      </c>
      <c r="D18" s="41" t="s">
        <v>559</v>
      </c>
      <c r="E18" s="41" t="s">
        <v>353</v>
      </c>
      <c r="F18" s="41" t="s">
        <v>560</v>
      </c>
      <c r="G18" s="41" t="s">
        <v>581</v>
      </c>
      <c r="H18" s="41" t="s">
        <v>582</v>
      </c>
      <c r="I18" s="41" t="s">
        <v>210</v>
      </c>
      <c r="J18" s="41" t="s">
        <v>198</v>
      </c>
      <c r="K18" s="41" t="s">
        <v>349</v>
      </c>
      <c r="L18" s="41" t="s">
        <v>582</v>
      </c>
      <c r="M18" s="41" t="s">
        <v>559</v>
      </c>
      <c r="N18" s="42"/>
      <c r="O18" s="42"/>
      <c r="P18" s="42"/>
      <c r="Q18" s="42"/>
      <c r="R18" s="145">
        <v>1</v>
      </c>
      <c r="S18" s="42" t="s">
        <v>286</v>
      </c>
      <c r="T18" s="41" t="s">
        <v>583</v>
      </c>
      <c r="U18" s="43"/>
      <c r="V18" s="43"/>
      <c r="W18" s="43"/>
      <c r="X18" s="148">
        <v>1</v>
      </c>
      <c r="Y18" s="43"/>
      <c r="Z18" s="43"/>
      <c r="AA18" s="145"/>
      <c r="AB18" s="43"/>
      <c r="AC18" s="43"/>
      <c r="AD18" s="145"/>
      <c r="AE18" s="43"/>
      <c r="AF18" s="43"/>
      <c r="AG18" s="43"/>
      <c r="AH18" s="43"/>
      <c r="AI18" s="43"/>
      <c r="AJ18" s="43"/>
      <c r="AK18" s="43"/>
      <c r="AL18" s="43"/>
      <c r="AM18" s="43"/>
      <c r="AN18" s="43"/>
      <c r="AO18" s="43"/>
      <c r="AP18" s="43"/>
      <c r="AQ18" s="43"/>
      <c r="AR18" s="43"/>
      <c r="AS18" s="43" t="e">
        <f t="shared" ref="AS18:AS20" si="3">IF(I18="suma",SUM(AG18:AR18),IF(I18="creciente",MAX(AG18:AR18),IF(I18="DECRECIENTE",R18-MIN(AG18:AR18),IF(I18="CONSTANTE",AVERAGE(AG18:AR18)," "))))</f>
        <v>#DIV/0!</v>
      </c>
      <c r="AT18" s="44" t="e">
        <f t="shared" si="0"/>
        <v>#DIV/0!</v>
      </c>
      <c r="AU18" s="41" t="s">
        <v>413</v>
      </c>
      <c r="AV18" s="41" t="s">
        <v>414</v>
      </c>
      <c r="AW18" s="41" t="s">
        <v>413</v>
      </c>
      <c r="AX18" s="193" t="s">
        <v>205</v>
      </c>
      <c r="AY18" s="193" t="s">
        <v>198</v>
      </c>
    </row>
    <row r="19" spans="1:51" ht="82.8" x14ac:dyDescent="0.3">
      <c r="A19" s="40"/>
      <c r="B19" s="40"/>
      <c r="C19" s="40">
        <v>5</v>
      </c>
      <c r="D19" s="41" t="s">
        <v>559</v>
      </c>
      <c r="E19" s="41"/>
      <c r="F19" s="41" t="s">
        <v>560</v>
      </c>
      <c r="G19" s="41" t="s">
        <v>584</v>
      </c>
      <c r="H19" s="41" t="s">
        <v>585</v>
      </c>
      <c r="I19" s="41" t="s">
        <v>210</v>
      </c>
      <c r="J19" s="144" t="s">
        <v>234</v>
      </c>
      <c r="K19" s="41" t="s">
        <v>349</v>
      </c>
      <c r="L19" s="41" t="s">
        <v>586</v>
      </c>
      <c r="M19" s="41" t="s">
        <v>559</v>
      </c>
      <c r="N19" s="42"/>
      <c r="O19" s="42"/>
      <c r="P19" s="42"/>
      <c r="Q19" s="42"/>
      <c r="R19" s="145">
        <v>1</v>
      </c>
      <c r="S19" s="42" t="s">
        <v>286</v>
      </c>
      <c r="T19" s="41" t="s">
        <v>587</v>
      </c>
      <c r="U19" s="43"/>
      <c r="V19" s="154"/>
      <c r="W19" s="154"/>
      <c r="X19" s="148">
        <v>1</v>
      </c>
      <c r="Y19" s="43"/>
      <c r="Z19" s="154"/>
      <c r="AA19" s="154"/>
      <c r="AB19" s="154"/>
      <c r="AC19" s="154"/>
      <c r="AD19" s="154"/>
      <c r="AE19" s="154"/>
      <c r="AF19" s="154"/>
      <c r="AG19" s="43"/>
      <c r="AH19" s="43"/>
      <c r="AI19" s="43"/>
      <c r="AJ19" s="43"/>
      <c r="AK19" s="43"/>
      <c r="AL19" s="43"/>
      <c r="AM19" s="43"/>
      <c r="AN19" s="43"/>
      <c r="AO19" s="43"/>
      <c r="AP19" s="43"/>
      <c r="AQ19" s="43"/>
      <c r="AR19" s="43"/>
      <c r="AS19" s="43" t="e">
        <f t="shared" si="3"/>
        <v>#DIV/0!</v>
      </c>
      <c r="AT19" s="44" t="e">
        <f t="shared" si="0"/>
        <v>#DIV/0!</v>
      </c>
      <c r="AU19" s="41" t="s">
        <v>413</v>
      </c>
      <c r="AV19" s="41" t="s">
        <v>414</v>
      </c>
      <c r="AW19" s="41" t="s">
        <v>413</v>
      </c>
      <c r="AX19" s="193" t="s">
        <v>205</v>
      </c>
      <c r="AY19" s="193" t="s">
        <v>198</v>
      </c>
    </row>
    <row r="20" spans="1:51" ht="82.8" x14ac:dyDescent="0.3">
      <c r="A20" s="40"/>
      <c r="B20" s="40"/>
      <c r="C20" s="40">
        <v>5</v>
      </c>
      <c r="D20" s="41" t="s">
        <v>559</v>
      </c>
      <c r="E20" s="41"/>
      <c r="F20" s="41" t="s">
        <v>560</v>
      </c>
      <c r="G20" s="41" t="s">
        <v>588</v>
      </c>
      <c r="H20" s="41" t="s">
        <v>589</v>
      </c>
      <c r="I20" s="41" t="s">
        <v>210</v>
      </c>
      <c r="J20" s="144" t="s">
        <v>198</v>
      </c>
      <c r="K20" s="41" t="s">
        <v>349</v>
      </c>
      <c r="L20" s="41" t="s">
        <v>590</v>
      </c>
      <c r="M20" s="41" t="s">
        <v>559</v>
      </c>
      <c r="N20" s="42"/>
      <c r="O20" s="42"/>
      <c r="P20" s="42"/>
      <c r="Q20" s="42"/>
      <c r="R20" s="145">
        <v>1</v>
      </c>
      <c r="S20" s="42" t="s">
        <v>286</v>
      </c>
      <c r="T20" s="41" t="s">
        <v>591</v>
      </c>
      <c r="U20" s="43"/>
      <c r="V20" s="43"/>
      <c r="W20" s="43"/>
      <c r="X20" s="148">
        <v>1</v>
      </c>
      <c r="Y20" s="43"/>
      <c r="Z20" s="154"/>
      <c r="AA20" s="154"/>
      <c r="AB20" s="43"/>
      <c r="AC20" s="43"/>
      <c r="AD20" s="43"/>
      <c r="AE20" s="43"/>
      <c r="AF20" s="154"/>
      <c r="AG20" s="43"/>
      <c r="AH20" s="43"/>
      <c r="AI20" s="43"/>
      <c r="AJ20" s="43"/>
      <c r="AK20" s="43"/>
      <c r="AL20" s="43"/>
      <c r="AM20" s="43"/>
      <c r="AN20" s="43"/>
      <c r="AO20" s="43"/>
      <c r="AP20" s="43"/>
      <c r="AQ20" s="43"/>
      <c r="AR20" s="43"/>
      <c r="AS20" s="43" t="e">
        <f t="shared" si="3"/>
        <v>#DIV/0!</v>
      </c>
      <c r="AT20" s="44" t="e">
        <f t="shared" si="0"/>
        <v>#DIV/0!</v>
      </c>
      <c r="AU20" s="41" t="s">
        <v>413</v>
      </c>
      <c r="AV20" s="41" t="s">
        <v>414</v>
      </c>
      <c r="AW20" s="41" t="s">
        <v>413</v>
      </c>
      <c r="AX20" s="193" t="s">
        <v>205</v>
      </c>
      <c r="AY20" s="193" t="s">
        <v>198</v>
      </c>
    </row>
    <row r="21" spans="1:51" x14ac:dyDescent="0.3">
      <c r="A21" s="584" t="s">
        <v>295</v>
      </c>
      <c r="B21" s="583" t="s">
        <v>296</v>
      </c>
      <c r="C21" s="583"/>
      <c r="D21" s="583"/>
      <c r="E21" s="583"/>
      <c r="F21" s="583"/>
      <c r="G21" s="585" t="s">
        <v>460</v>
      </c>
      <c r="H21" s="585"/>
      <c r="I21" s="585"/>
      <c r="J21" s="585"/>
      <c r="K21" s="585"/>
      <c r="L21" s="585"/>
      <c r="M21" s="585"/>
      <c r="N21" s="585"/>
      <c r="O21" s="583" t="s">
        <v>296</v>
      </c>
      <c r="P21" s="583"/>
      <c r="Q21" s="583"/>
      <c r="R21" s="583"/>
      <c r="S21" s="583"/>
      <c r="T21" s="583"/>
      <c r="U21" s="583" t="s">
        <v>296</v>
      </c>
      <c r="V21" s="583"/>
      <c r="W21" s="583"/>
      <c r="X21" s="583"/>
      <c r="Y21" s="583"/>
      <c r="Z21" s="583"/>
      <c r="AA21" s="583"/>
      <c r="AB21" s="583"/>
      <c r="AC21" s="583" t="s">
        <v>296</v>
      </c>
      <c r="AD21" s="583"/>
      <c r="AE21" s="583"/>
      <c r="AF21" s="583"/>
      <c r="AG21" s="583"/>
      <c r="AH21" s="583"/>
      <c r="AI21" s="583"/>
      <c r="AJ21" s="583"/>
      <c r="AK21" s="583"/>
      <c r="AL21" s="583"/>
      <c r="AM21" s="583"/>
      <c r="AN21" s="583"/>
      <c r="AO21" s="585" t="s">
        <v>298</v>
      </c>
      <c r="AP21" s="585"/>
      <c r="AQ21" s="585"/>
      <c r="AR21" s="585"/>
      <c r="AS21" s="583" t="s">
        <v>299</v>
      </c>
      <c r="AT21" s="583"/>
      <c r="AU21" s="583"/>
      <c r="AV21" s="583"/>
      <c r="AW21" s="583"/>
      <c r="AX21" s="583"/>
      <c r="AY21" s="583"/>
    </row>
    <row r="22" spans="1:51" x14ac:dyDescent="0.3">
      <c r="A22" s="584"/>
      <c r="B22" s="583" t="s">
        <v>798</v>
      </c>
      <c r="C22" s="583"/>
      <c r="D22" s="583"/>
      <c r="E22" s="583"/>
      <c r="F22" s="583"/>
      <c r="G22" s="585"/>
      <c r="H22" s="585"/>
      <c r="I22" s="585"/>
      <c r="J22" s="585"/>
      <c r="K22" s="585"/>
      <c r="L22" s="585"/>
      <c r="M22" s="585"/>
      <c r="N22" s="585"/>
      <c r="O22" s="583" t="s">
        <v>799</v>
      </c>
      <c r="P22" s="583"/>
      <c r="Q22" s="583"/>
      <c r="R22" s="583"/>
      <c r="S22" s="583"/>
      <c r="T22" s="583"/>
      <c r="U22" s="583" t="s">
        <v>300</v>
      </c>
      <c r="V22" s="583"/>
      <c r="W22" s="583"/>
      <c r="X22" s="583"/>
      <c r="Y22" s="583"/>
      <c r="Z22" s="583"/>
      <c r="AA22" s="583"/>
      <c r="AB22" s="583"/>
      <c r="AC22" s="583" t="s">
        <v>300</v>
      </c>
      <c r="AD22" s="583"/>
      <c r="AE22" s="583"/>
      <c r="AF22" s="583"/>
      <c r="AG22" s="583"/>
      <c r="AH22" s="583"/>
      <c r="AI22" s="583"/>
      <c r="AJ22" s="583"/>
      <c r="AK22" s="583"/>
      <c r="AL22" s="583"/>
      <c r="AM22" s="583"/>
      <c r="AN22" s="583"/>
      <c r="AO22" s="585"/>
      <c r="AP22" s="585"/>
      <c r="AQ22" s="585"/>
      <c r="AR22" s="585"/>
      <c r="AS22" s="583" t="s">
        <v>301</v>
      </c>
      <c r="AT22" s="583"/>
      <c r="AU22" s="583"/>
      <c r="AV22" s="583"/>
      <c r="AW22" s="583"/>
      <c r="AX22" s="583"/>
      <c r="AY22" s="583"/>
    </row>
    <row r="23" spans="1:51" ht="15" customHeight="1" x14ac:dyDescent="0.3">
      <c r="A23" s="584"/>
      <c r="B23" s="583" t="s">
        <v>793</v>
      </c>
      <c r="C23" s="583"/>
      <c r="D23" s="583"/>
      <c r="E23" s="583"/>
      <c r="F23" s="583"/>
      <c r="G23" s="585"/>
      <c r="H23" s="585"/>
      <c r="I23" s="585"/>
      <c r="J23" s="585"/>
      <c r="K23" s="585"/>
      <c r="L23" s="585"/>
      <c r="M23" s="585"/>
      <c r="N23" s="585"/>
      <c r="O23" s="583" t="s">
        <v>800</v>
      </c>
      <c r="P23" s="583"/>
      <c r="Q23" s="583"/>
      <c r="R23" s="583"/>
      <c r="S23" s="583"/>
      <c r="T23" s="583"/>
      <c r="U23" s="583" t="s">
        <v>302</v>
      </c>
      <c r="V23" s="583"/>
      <c r="W23" s="583"/>
      <c r="X23" s="583"/>
      <c r="Y23" s="583"/>
      <c r="Z23" s="583"/>
      <c r="AA23" s="583"/>
      <c r="AB23" s="583"/>
      <c r="AC23" s="583" t="s">
        <v>302</v>
      </c>
      <c r="AD23" s="583"/>
      <c r="AE23" s="583"/>
      <c r="AF23" s="583"/>
      <c r="AG23" s="583"/>
      <c r="AH23" s="583"/>
      <c r="AI23" s="583"/>
      <c r="AJ23" s="583"/>
      <c r="AK23" s="583"/>
      <c r="AL23" s="583"/>
      <c r="AM23" s="583"/>
      <c r="AN23" s="583"/>
      <c r="AO23" s="585"/>
      <c r="AP23" s="585"/>
      <c r="AQ23" s="585"/>
      <c r="AR23" s="585"/>
      <c r="AS23" s="583" t="s">
        <v>303</v>
      </c>
      <c r="AT23" s="583"/>
      <c r="AU23" s="583"/>
      <c r="AV23" s="583"/>
      <c r="AW23" s="583"/>
      <c r="AX23" s="583"/>
      <c r="AY23" s="583"/>
    </row>
  </sheetData>
  <mergeCells count="61">
    <mergeCell ref="AX1:AY1"/>
    <mergeCell ref="A2:AW2"/>
    <mergeCell ref="AX2:AY2"/>
    <mergeCell ref="A3:AW4"/>
    <mergeCell ref="AX3:AY3"/>
    <mergeCell ref="AX4:AY4"/>
    <mergeCell ref="A10:D10"/>
    <mergeCell ref="E10:AF10"/>
    <mergeCell ref="A11:E11"/>
    <mergeCell ref="F11:F12"/>
    <mergeCell ref="A1:AW1"/>
    <mergeCell ref="AS11:AT11"/>
    <mergeCell ref="A6:A8"/>
    <mergeCell ref="B6:C8"/>
    <mergeCell ref="D6:D8"/>
    <mergeCell ref="E6:F6"/>
    <mergeCell ref="I6:T8"/>
    <mergeCell ref="E7:F7"/>
    <mergeCell ref="E8:F8"/>
    <mergeCell ref="AG11:AR11"/>
    <mergeCell ref="G11:G12"/>
    <mergeCell ref="H11:H12"/>
    <mergeCell ref="A21:A23"/>
    <mergeCell ref="B21:F21"/>
    <mergeCell ref="G21:N23"/>
    <mergeCell ref="O21:T21"/>
    <mergeCell ref="U21:AB21"/>
    <mergeCell ref="AC22:AN22"/>
    <mergeCell ref="AS22:AY22"/>
    <mergeCell ref="B23:F23"/>
    <mergeCell ref="O23:T23"/>
    <mergeCell ref="U23:AB23"/>
    <mergeCell ref="AC23:AN23"/>
    <mergeCell ref="B22:F22"/>
    <mergeCell ref="AS23:AY23"/>
    <mergeCell ref="O22:T22"/>
    <mergeCell ref="U22:AB22"/>
    <mergeCell ref="AO21:AR23"/>
    <mergeCell ref="AS21:AY21"/>
    <mergeCell ref="AY5:AY12"/>
    <mergeCell ref="A9:D9"/>
    <mergeCell ref="E9:AF9"/>
    <mergeCell ref="A5:AF5"/>
    <mergeCell ref="AG5:AT10"/>
    <mergeCell ref="AU5:AU12"/>
    <mergeCell ref="AV5:AV12"/>
    <mergeCell ref="AW5:AW12"/>
    <mergeCell ref="AX5:AX12"/>
    <mergeCell ref="M11:M12"/>
    <mergeCell ref="N11:R11"/>
    <mergeCell ref="S11:S12"/>
    <mergeCell ref="T11:T12"/>
    <mergeCell ref="G6:H6"/>
    <mergeCell ref="G7:H7"/>
    <mergeCell ref="G8:H8"/>
    <mergeCell ref="I11:I12"/>
    <mergeCell ref="J11:J12"/>
    <mergeCell ref="K11:K12"/>
    <mergeCell ref="L11:L12"/>
    <mergeCell ref="AC21:AN21"/>
    <mergeCell ref="U11:AF11"/>
  </mergeCells>
  <dataValidations count="1">
    <dataValidation type="list" allowBlank="1" showInputMessage="1" showErrorMessage="1" sqref="I13:I20" xr:uid="{AA073A7C-1C07-49B9-B7B5-FBFC3DE1CD96}">
      <formula1>$XFD$13:$XFD$20</formula1>
    </dataValidation>
  </dataValidations>
  <pageMargins left="0.7" right="0.7" top="0.75" bottom="0.75" header="0.3" footer="0.3"/>
  <pageSetup orientation="landscape"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8C0CE-AF1A-4C60-A9BA-B20834845D88}">
  <sheetPr>
    <tabColor theme="2"/>
  </sheetPr>
  <dimension ref="A1:AY21"/>
  <sheetViews>
    <sheetView tabSelected="1" topLeftCell="A17" zoomScale="60" zoomScaleNormal="60" workbookViewId="0">
      <selection activeCell="A19" sqref="A19:A21"/>
    </sheetView>
  </sheetViews>
  <sheetFormatPr baseColWidth="10" defaultColWidth="10.88671875" defaultRowHeight="13.8" x14ac:dyDescent="0.3"/>
  <cols>
    <col min="1" max="1" width="15" style="32" customWidth="1"/>
    <col min="2" max="2" width="8.33203125" style="32" customWidth="1"/>
    <col min="3" max="3" width="11.44140625" style="32" customWidth="1"/>
    <col min="4" max="4" width="29.33203125" style="32" bestFit="1" customWidth="1"/>
    <col min="5" max="5" width="23" style="47" customWidth="1"/>
    <col min="6" max="6" width="31.109375" style="47" customWidth="1"/>
    <col min="7" max="7" width="31.109375" style="32" customWidth="1"/>
    <col min="8" max="8" width="34.33203125" style="32" customWidth="1"/>
    <col min="9" max="9" width="20.5546875" style="32" customWidth="1"/>
    <col min="10" max="10" width="18.88671875" style="32" customWidth="1"/>
    <col min="11" max="11" width="15.33203125" style="32" customWidth="1"/>
    <col min="12" max="12" width="43.109375" style="32" customWidth="1"/>
    <col min="13" max="13" width="21.109375" style="32" customWidth="1"/>
    <col min="14" max="17" width="8.6640625" style="32" customWidth="1"/>
    <col min="18" max="18" width="8.6640625" style="47" customWidth="1"/>
    <col min="19" max="19" width="22.33203125" style="32" customWidth="1"/>
    <col min="20" max="20" width="22.44140625" style="32" customWidth="1"/>
    <col min="21" max="31" width="7.44140625" style="32" customWidth="1"/>
    <col min="32" max="32" width="7.5546875" style="32" customWidth="1"/>
    <col min="33" max="43" width="8.109375" style="32" customWidth="1"/>
    <col min="44" max="44" width="5.88671875" style="32" customWidth="1"/>
    <col min="45" max="45" width="17.109375" style="32" customWidth="1"/>
    <col min="46" max="46" width="15.88671875" style="96" customWidth="1"/>
    <col min="47" max="47" width="31.33203125" style="32" customWidth="1"/>
    <col min="48" max="48" width="32.109375" style="32" customWidth="1"/>
    <col min="49" max="49" width="29.5546875" style="32" customWidth="1"/>
    <col min="50" max="51" width="24.44140625" style="32" customWidth="1"/>
    <col min="52" max="16382" width="10.88671875" style="32"/>
    <col min="16383" max="16383" width="9" style="32" customWidth="1"/>
    <col min="16384" max="16384" width="10.88671875" style="32"/>
  </cols>
  <sheetData>
    <row r="1" spans="1:51" x14ac:dyDescent="0.3">
      <c r="A1" s="574" t="s">
        <v>0</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6"/>
      <c r="AX1" s="569" t="s">
        <v>1</v>
      </c>
      <c r="AY1" s="570"/>
    </row>
    <row r="2" spans="1:51" x14ac:dyDescent="0.3">
      <c r="A2" s="577" t="s">
        <v>2</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c r="AW2" s="579"/>
      <c r="AX2" s="571" t="s">
        <v>3</v>
      </c>
      <c r="AY2" s="572"/>
    </row>
    <row r="3" spans="1:51" x14ac:dyDescent="0.3">
      <c r="A3" s="580" t="s">
        <v>162</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2"/>
      <c r="AX3" s="571" t="s">
        <v>5</v>
      </c>
      <c r="AY3" s="572"/>
    </row>
    <row r="4" spans="1:51" x14ac:dyDescent="0.3">
      <c r="A4" s="574"/>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6"/>
      <c r="AX4" s="573" t="s">
        <v>163</v>
      </c>
      <c r="AY4" s="573"/>
    </row>
    <row r="5" spans="1:51" ht="15" customHeight="1" x14ac:dyDescent="0.3">
      <c r="A5" s="557" t="s">
        <v>164</v>
      </c>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9"/>
      <c r="AG5" s="560" t="s">
        <v>13</v>
      </c>
      <c r="AH5" s="561"/>
      <c r="AI5" s="561"/>
      <c r="AJ5" s="561"/>
      <c r="AK5" s="561"/>
      <c r="AL5" s="561"/>
      <c r="AM5" s="561"/>
      <c r="AN5" s="561"/>
      <c r="AO5" s="561"/>
      <c r="AP5" s="561"/>
      <c r="AQ5" s="561"/>
      <c r="AR5" s="561"/>
      <c r="AS5" s="561"/>
      <c r="AT5" s="562"/>
      <c r="AU5" s="554" t="s">
        <v>165</v>
      </c>
      <c r="AV5" s="554" t="s">
        <v>166</v>
      </c>
      <c r="AW5" s="554" t="s">
        <v>167</v>
      </c>
      <c r="AX5" s="554" t="s">
        <v>168</v>
      </c>
      <c r="AY5" s="554" t="s">
        <v>169</v>
      </c>
    </row>
    <row r="6" spans="1:51" ht="15" customHeight="1" x14ac:dyDescent="0.3">
      <c r="A6" s="591" t="s">
        <v>9</v>
      </c>
      <c r="B6" s="592">
        <v>45351</v>
      </c>
      <c r="C6" s="593"/>
      <c r="D6" s="562"/>
      <c r="E6" s="594" t="s">
        <v>11</v>
      </c>
      <c r="F6" s="594"/>
      <c r="G6" s="590"/>
      <c r="H6" s="590"/>
      <c r="I6" s="560"/>
      <c r="J6" s="561"/>
      <c r="K6" s="561"/>
      <c r="L6" s="561"/>
      <c r="M6" s="561"/>
      <c r="N6" s="561"/>
      <c r="O6" s="561"/>
      <c r="P6" s="561"/>
      <c r="Q6" s="561"/>
      <c r="R6" s="561"/>
      <c r="S6" s="561"/>
      <c r="T6" s="561"/>
      <c r="U6" s="33"/>
      <c r="V6" s="33"/>
      <c r="W6" s="33"/>
      <c r="X6" s="33"/>
      <c r="Y6" s="33"/>
      <c r="Z6" s="33"/>
      <c r="AA6" s="33"/>
      <c r="AB6" s="33"/>
      <c r="AC6" s="33"/>
      <c r="AD6" s="33"/>
      <c r="AE6" s="33"/>
      <c r="AF6" s="34"/>
      <c r="AG6" s="563"/>
      <c r="AH6" s="564"/>
      <c r="AI6" s="564"/>
      <c r="AJ6" s="564"/>
      <c r="AK6" s="564"/>
      <c r="AL6" s="564"/>
      <c r="AM6" s="564"/>
      <c r="AN6" s="564"/>
      <c r="AO6" s="564"/>
      <c r="AP6" s="564"/>
      <c r="AQ6" s="564"/>
      <c r="AR6" s="564"/>
      <c r="AS6" s="564"/>
      <c r="AT6" s="565"/>
      <c r="AU6" s="555"/>
      <c r="AV6" s="555"/>
      <c r="AW6" s="555"/>
      <c r="AX6" s="555"/>
      <c r="AY6" s="555"/>
    </row>
    <row r="7" spans="1:51" ht="15" customHeight="1" x14ac:dyDescent="0.3">
      <c r="A7" s="591"/>
      <c r="B7" s="593"/>
      <c r="C7" s="593"/>
      <c r="D7" s="565"/>
      <c r="E7" s="594" t="s">
        <v>12</v>
      </c>
      <c r="F7" s="594"/>
      <c r="G7" s="595"/>
      <c r="H7" s="595"/>
      <c r="I7" s="563"/>
      <c r="J7" s="564"/>
      <c r="K7" s="564"/>
      <c r="L7" s="564"/>
      <c r="M7" s="564"/>
      <c r="N7" s="564"/>
      <c r="O7" s="564"/>
      <c r="P7" s="564"/>
      <c r="Q7" s="564"/>
      <c r="R7" s="564"/>
      <c r="S7" s="564"/>
      <c r="T7" s="564"/>
      <c r="U7" s="35"/>
      <c r="V7" s="35"/>
      <c r="W7" s="35"/>
      <c r="X7" s="35"/>
      <c r="Y7" s="35"/>
      <c r="Z7" s="35"/>
      <c r="AA7" s="35"/>
      <c r="AB7" s="35"/>
      <c r="AC7" s="35"/>
      <c r="AD7" s="35"/>
      <c r="AE7" s="35"/>
      <c r="AF7" s="36"/>
      <c r="AG7" s="563"/>
      <c r="AH7" s="564"/>
      <c r="AI7" s="564"/>
      <c r="AJ7" s="564"/>
      <c r="AK7" s="564"/>
      <c r="AL7" s="564"/>
      <c r="AM7" s="564"/>
      <c r="AN7" s="564"/>
      <c r="AO7" s="564"/>
      <c r="AP7" s="564"/>
      <c r="AQ7" s="564"/>
      <c r="AR7" s="564"/>
      <c r="AS7" s="564"/>
      <c r="AT7" s="565"/>
      <c r="AU7" s="555"/>
      <c r="AV7" s="555"/>
      <c r="AW7" s="555"/>
      <c r="AX7" s="555"/>
      <c r="AY7" s="555"/>
    </row>
    <row r="8" spans="1:51" ht="15" customHeight="1" x14ac:dyDescent="0.3">
      <c r="A8" s="591"/>
      <c r="B8" s="593"/>
      <c r="C8" s="593"/>
      <c r="D8" s="568"/>
      <c r="E8" s="594" t="s">
        <v>13</v>
      </c>
      <c r="F8" s="594"/>
      <c r="G8" s="590" t="s">
        <v>14</v>
      </c>
      <c r="H8" s="590"/>
      <c r="I8" s="566"/>
      <c r="J8" s="567"/>
      <c r="K8" s="567"/>
      <c r="L8" s="567"/>
      <c r="M8" s="567"/>
      <c r="N8" s="567"/>
      <c r="O8" s="567"/>
      <c r="P8" s="567"/>
      <c r="Q8" s="567"/>
      <c r="R8" s="567"/>
      <c r="S8" s="567"/>
      <c r="T8" s="567"/>
      <c r="U8" s="37"/>
      <c r="V8" s="37"/>
      <c r="W8" s="37"/>
      <c r="X8" s="37"/>
      <c r="Y8" s="37"/>
      <c r="Z8" s="37"/>
      <c r="AA8" s="37"/>
      <c r="AB8" s="37"/>
      <c r="AC8" s="37"/>
      <c r="AD8" s="37"/>
      <c r="AE8" s="37"/>
      <c r="AF8" s="38"/>
      <c r="AG8" s="563"/>
      <c r="AH8" s="564"/>
      <c r="AI8" s="564"/>
      <c r="AJ8" s="564"/>
      <c r="AK8" s="564"/>
      <c r="AL8" s="564"/>
      <c r="AM8" s="564"/>
      <c r="AN8" s="564"/>
      <c r="AO8" s="564"/>
      <c r="AP8" s="564"/>
      <c r="AQ8" s="564"/>
      <c r="AR8" s="564"/>
      <c r="AS8" s="564"/>
      <c r="AT8" s="565"/>
      <c r="AU8" s="555"/>
      <c r="AV8" s="555"/>
      <c r="AW8" s="555"/>
      <c r="AX8" s="555"/>
      <c r="AY8" s="555"/>
    </row>
    <row r="9" spans="1:51" ht="15" customHeight="1" x14ac:dyDescent="0.3">
      <c r="A9" s="557" t="s">
        <v>170</v>
      </c>
      <c r="B9" s="558"/>
      <c r="C9" s="558"/>
      <c r="D9" s="558"/>
      <c r="E9" s="590" t="s">
        <v>56</v>
      </c>
      <c r="F9" s="590"/>
      <c r="G9" s="590"/>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63"/>
      <c r="AH9" s="564"/>
      <c r="AI9" s="564"/>
      <c r="AJ9" s="564"/>
      <c r="AK9" s="564"/>
      <c r="AL9" s="564"/>
      <c r="AM9" s="564"/>
      <c r="AN9" s="564"/>
      <c r="AO9" s="564"/>
      <c r="AP9" s="564"/>
      <c r="AQ9" s="564"/>
      <c r="AR9" s="564"/>
      <c r="AS9" s="564"/>
      <c r="AT9" s="565"/>
      <c r="AU9" s="555"/>
      <c r="AV9" s="555"/>
      <c r="AW9" s="555"/>
      <c r="AX9" s="555"/>
      <c r="AY9" s="555"/>
    </row>
    <row r="10" spans="1:51" ht="15" customHeight="1" x14ac:dyDescent="0.3">
      <c r="A10" s="557" t="s">
        <v>171</v>
      </c>
      <c r="B10" s="558"/>
      <c r="C10" s="558"/>
      <c r="D10" s="558"/>
      <c r="E10" s="590" t="s">
        <v>172</v>
      </c>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66"/>
      <c r="AH10" s="567"/>
      <c r="AI10" s="567"/>
      <c r="AJ10" s="567"/>
      <c r="AK10" s="567"/>
      <c r="AL10" s="567"/>
      <c r="AM10" s="567"/>
      <c r="AN10" s="567"/>
      <c r="AO10" s="567"/>
      <c r="AP10" s="567"/>
      <c r="AQ10" s="567"/>
      <c r="AR10" s="567"/>
      <c r="AS10" s="567"/>
      <c r="AT10" s="568"/>
      <c r="AU10" s="555"/>
      <c r="AV10" s="555"/>
      <c r="AW10" s="555"/>
      <c r="AX10" s="555"/>
      <c r="AY10" s="555"/>
    </row>
    <row r="11" spans="1:51" x14ac:dyDescent="0.3">
      <c r="A11" s="587" t="s">
        <v>173</v>
      </c>
      <c r="B11" s="588"/>
      <c r="C11" s="588"/>
      <c r="D11" s="588"/>
      <c r="E11" s="589"/>
      <c r="F11" s="554" t="s">
        <v>174</v>
      </c>
      <c r="G11" s="554" t="s">
        <v>175</v>
      </c>
      <c r="H11" s="554" t="s">
        <v>176</v>
      </c>
      <c r="I11" s="554" t="s">
        <v>177</v>
      </c>
      <c r="J11" s="554" t="s">
        <v>178</v>
      </c>
      <c r="K11" s="554" t="s">
        <v>179</v>
      </c>
      <c r="L11" s="554" t="s">
        <v>180</v>
      </c>
      <c r="M11" s="554" t="s">
        <v>181</v>
      </c>
      <c r="N11" s="587" t="s">
        <v>182</v>
      </c>
      <c r="O11" s="588"/>
      <c r="P11" s="588"/>
      <c r="Q11" s="588"/>
      <c r="R11" s="589"/>
      <c r="S11" s="554" t="s">
        <v>183</v>
      </c>
      <c r="T11" s="554" t="s">
        <v>184</v>
      </c>
      <c r="U11" s="557" t="s">
        <v>185</v>
      </c>
      <c r="V11" s="558"/>
      <c r="W11" s="558"/>
      <c r="X11" s="558"/>
      <c r="Y11" s="558"/>
      <c r="Z11" s="558"/>
      <c r="AA11" s="558"/>
      <c r="AB11" s="558"/>
      <c r="AC11" s="558"/>
      <c r="AD11" s="558"/>
      <c r="AE11" s="558"/>
      <c r="AF11" s="559"/>
      <c r="AG11" s="557" t="s">
        <v>186</v>
      </c>
      <c r="AH11" s="558"/>
      <c r="AI11" s="558"/>
      <c r="AJ11" s="558"/>
      <c r="AK11" s="558"/>
      <c r="AL11" s="558"/>
      <c r="AM11" s="558"/>
      <c r="AN11" s="558"/>
      <c r="AO11" s="558"/>
      <c r="AP11" s="558"/>
      <c r="AQ11" s="558"/>
      <c r="AR11" s="559"/>
      <c r="AS11" s="587" t="s">
        <v>40</v>
      </c>
      <c r="AT11" s="589"/>
      <c r="AU11" s="555"/>
      <c r="AV11" s="555"/>
      <c r="AW11" s="555"/>
      <c r="AX11" s="555"/>
      <c r="AY11" s="555"/>
    </row>
    <row r="12" spans="1:51" ht="27.6" x14ac:dyDescent="0.3">
      <c r="A12" s="39" t="s">
        <v>187</v>
      </c>
      <c r="B12" s="39" t="s">
        <v>188</v>
      </c>
      <c r="C12" s="39" t="s">
        <v>189</v>
      </c>
      <c r="D12" s="39" t="s">
        <v>190</v>
      </c>
      <c r="E12" s="39" t="s">
        <v>191</v>
      </c>
      <c r="F12" s="556"/>
      <c r="G12" s="556"/>
      <c r="H12" s="556"/>
      <c r="I12" s="556"/>
      <c r="J12" s="556"/>
      <c r="K12" s="556"/>
      <c r="L12" s="556"/>
      <c r="M12" s="556"/>
      <c r="N12" s="39">
        <v>2020</v>
      </c>
      <c r="O12" s="39">
        <v>2021</v>
      </c>
      <c r="P12" s="39">
        <v>2022</v>
      </c>
      <c r="Q12" s="39">
        <v>2023</v>
      </c>
      <c r="R12" s="39">
        <v>2024</v>
      </c>
      <c r="S12" s="556"/>
      <c r="T12" s="556"/>
      <c r="U12" s="45" t="s">
        <v>29</v>
      </c>
      <c r="V12" s="45" t="s">
        <v>8</v>
      </c>
      <c r="W12" s="45" t="s">
        <v>30</v>
      </c>
      <c r="X12" s="45" t="s">
        <v>31</v>
      </c>
      <c r="Y12" s="45" t="s">
        <v>32</v>
      </c>
      <c r="Z12" s="45" t="s">
        <v>33</v>
      </c>
      <c r="AA12" s="45" t="s">
        <v>34</v>
      </c>
      <c r="AB12" s="45" t="s">
        <v>35</v>
      </c>
      <c r="AC12" s="45" t="s">
        <v>36</v>
      </c>
      <c r="AD12" s="45" t="s">
        <v>37</v>
      </c>
      <c r="AE12" s="45" t="s">
        <v>38</v>
      </c>
      <c r="AF12" s="45" t="s">
        <v>39</v>
      </c>
      <c r="AG12" s="45" t="s">
        <v>29</v>
      </c>
      <c r="AH12" s="45" t="s">
        <v>8</v>
      </c>
      <c r="AI12" s="45" t="s">
        <v>30</v>
      </c>
      <c r="AJ12" s="45" t="s">
        <v>31</v>
      </c>
      <c r="AK12" s="45" t="s">
        <v>32</v>
      </c>
      <c r="AL12" s="45" t="s">
        <v>33</v>
      </c>
      <c r="AM12" s="45" t="s">
        <v>34</v>
      </c>
      <c r="AN12" s="45" t="s">
        <v>35</v>
      </c>
      <c r="AO12" s="45" t="s">
        <v>36</v>
      </c>
      <c r="AP12" s="45" t="s">
        <v>37</v>
      </c>
      <c r="AQ12" s="45" t="s">
        <v>38</v>
      </c>
      <c r="AR12" s="45" t="s">
        <v>39</v>
      </c>
      <c r="AS12" s="39" t="s">
        <v>192</v>
      </c>
      <c r="AT12" s="95" t="s">
        <v>193</v>
      </c>
      <c r="AU12" s="556"/>
      <c r="AV12" s="556"/>
      <c r="AW12" s="556"/>
      <c r="AX12" s="556"/>
      <c r="AY12" s="556"/>
    </row>
    <row r="13" spans="1:51" s="194" customFormat="1" ht="110.4" x14ac:dyDescent="0.3">
      <c r="A13" s="41"/>
      <c r="B13" s="41"/>
      <c r="C13" s="41"/>
      <c r="D13" s="150" t="s">
        <v>592</v>
      </c>
      <c r="E13" s="41" t="s">
        <v>801</v>
      </c>
      <c r="F13" s="198" t="s">
        <v>593</v>
      </c>
      <c r="G13" s="198" t="s">
        <v>593</v>
      </c>
      <c r="H13" s="199" t="s">
        <v>594</v>
      </c>
      <c r="I13" s="41" t="s">
        <v>197</v>
      </c>
      <c r="J13" s="41" t="s">
        <v>198</v>
      </c>
      <c r="K13" s="41" t="s">
        <v>199</v>
      </c>
      <c r="L13" s="199" t="s">
        <v>594</v>
      </c>
      <c r="M13" s="41" t="s">
        <v>595</v>
      </c>
      <c r="N13" s="42"/>
      <c r="O13" s="42"/>
      <c r="P13" s="42"/>
      <c r="Q13" s="42"/>
      <c r="R13" s="225">
        <v>5</v>
      </c>
      <c r="S13" s="200" t="s">
        <v>213</v>
      </c>
      <c r="T13" s="150" t="s">
        <v>596</v>
      </c>
      <c r="U13" s="224">
        <v>1</v>
      </c>
      <c r="V13" s="224">
        <v>1</v>
      </c>
      <c r="W13" s="224">
        <v>1</v>
      </c>
      <c r="X13" s="224">
        <v>1</v>
      </c>
      <c r="Y13" s="224">
        <v>1</v>
      </c>
      <c r="Z13" s="224"/>
      <c r="AA13" s="224"/>
      <c r="AB13" s="224"/>
      <c r="AC13" s="224"/>
      <c r="AD13" s="224"/>
      <c r="AE13" s="224"/>
      <c r="AF13" s="224"/>
      <c r="AG13" s="190">
        <v>1</v>
      </c>
      <c r="AH13" s="190">
        <v>1</v>
      </c>
      <c r="AI13" s="190"/>
      <c r="AJ13" s="190"/>
      <c r="AK13" s="190"/>
      <c r="AL13" s="190"/>
      <c r="AM13" s="190"/>
      <c r="AN13" s="190"/>
      <c r="AO13" s="190"/>
      <c r="AP13" s="190"/>
      <c r="AQ13" s="190"/>
      <c r="AR13" s="190"/>
      <c r="AS13" s="190">
        <f>IF(I13="suma",SUM(AG13:AR13),IF(I13="creciente",MAX(AG13:AR13),IF(I13="DECRECIENTE",R13-MIN(AG13:AR13),IF(I13="CONSTANTE",AVERAGE(AG13:AR13)," "))))</f>
        <v>2</v>
      </c>
      <c r="AT13" s="192">
        <f>IF(I13="suma",AS13/R13,IF(I13="creciente",AS13/(MAX(U13:AF13)),IF(I13="DECRECIENTE",AS13/(Q13-(MIN(U13:AF13))),IF(I13="CONSTANTE",AS13/AVERAGE(U13:AF13)," "))))</f>
        <v>0.4</v>
      </c>
      <c r="AU13" s="157" t="s">
        <v>597</v>
      </c>
      <c r="AV13" s="223" t="s">
        <v>598</v>
      </c>
      <c r="AW13" s="157" t="s">
        <v>599</v>
      </c>
      <c r="AX13" s="157" t="s">
        <v>600</v>
      </c>
      <c r="AY13" s="155" t="s">
        <v>56</v>
      </c>
    </row>
    <row r="14" spans="1:51" s="194" customFormat="1" ht="55.2" x14ac:dyDescent="0.3">
      <c r="A14" s="41"/>
      <c r="B14" s="41"/>
      <c r="C14" s="41"/>
      <c r="D14" s="150" t="s">
        <v>592</v>
      </c>
      <c r="E14" s="41" t="s">
        <v>801</v>
      </c>
      <c r="F14" s="198" t="s">
        <v>601</v>
      </c>
      <c r="G14" s="199" t="s">
        <v>601</v>
      </c>
      <c r="H14" s="195" t="s">
        <v>602</v>
      </c>
      <c r="I14" s="41" t="s">
        <v>197</v>
      </c>
      <c r="J14" s="41" t="s">
        <v>198</v>
      </c>
      <c r="K14" s="41" t="s">
        <v>199</v>
      </c>
      <c r="L14" s="153" t="s">
        <v>602</v>
      </c>
      <c r="M14" s="41" t="s">
        <v>595</v>
      </c>
      <c r="N14" s="42"/>
      <c r="O14" s="42"/>
      <c r="P14" s="42"/>
      <c r="Q14" s="42"/>
      <c r="R14" s="226">
        <v>4</v>
      </c>
      <c r="S14" s="200" t="s">
        <v>286</v>
      </c>
      <c r="T14" s="150" t="s">
        <v>603</v>
      </c>
      <c r="U14" s="224"/>
      <c r="V14" s="224"/>
      <c r="W14" s="224"/>
      <c r="X14" s="224">
        <v>4</v>
      </c>
      <c r="Y14" s="224"/>
      <c r="Z14" s="224"/>
      <c r="AA14" s="224"/>
      <c r="AB14" s="224"/>
      <c r="AC14" s="224"/>
      <c r="AD14" s="224"/>
      <c r="AE14" s="224"/>
      <c r="AF14" s="224"/>
      <c r="AG14" s="190"/>
      <c r="AH14" s="190"/>
      <c r="AI14" s="190"/>
      <c r="AJ14" s="190"/>
      <c r="AK14" s="190"/>
      <c r="AL14" s="190"/>
      <c r="AM14" s="190"/>
      <c r="AN14" s="190"/>
      <c r="AO14" s="190"/>
      <c r="AP14" s="190"/>
      <c r="AQ14" s="190"/>
      <c r="AR14" s="190"/>
      <c r="AS14" s="190"/>
      <c r="AT14" s="192"/>
      <c r="AU14" s="155" t="s">
        <v>413</v>
      </c>
      <c r="AV14" s="155" t="s">
        <v>414</v>
      </c>
      <c r="AW14" s="155" t="s">
        <v>413</v>
      </c>
      <c r="AX14" s="157" t="s">
        <v>205</v>
      </c>
      <c r="AY14" s="157" t="s">
        <v>198</v>
      </c>
    </row>
    <row r="15" spans="1:51" s="194" customFormat="1" ht="69" x14ac:dyDescent="0.3">
      <c r="A15" s="41"/>
      <c r="B15" s="41"/>
      <c r="C15" s="41"/>
      <c r="D15" s="150" t="s">
        <v>592</v>
      </c>
      <c r="E15" s="41" t="s">
        <v>801</v>
      </c>
      <c r="F15" s="198" t="s">
        <v>604</v>
      </c>
      <c r="G15" s="198" t="s">
        <v>604</v>
      </c>
      <c r="H15" s="195" t="s">
        <v>605</v>
      </c>
      <c r="I15" s="41" t="s">
        <v>197</v>
      </c>
      <c r="J15" s="41" t="s">
        <v>198</v>
      </c>
      <c r="K15" s="41" t="s">
        <v>199</v>
      </c>
      <c r="L15" s="153" t="s">
        <v>605</v>
      </c>
      <c r="M15" s="41" t="s">
        <v>595</v>
      </c>
      <c r="N15" s="42"/>
      <c r="O15" s="42"/>
      <c r="P15" s="42"/>
      <c r="Q15" s="42"/>
      <c r="R15" s="226">
        <v>3</v>
      </c>
      <c r="S15" s="200" t="s">
        <v>286</v>
      </c>
      <c r="T15" s="150" t="s">
        <v>606</v>
      </c>
      <c r="U15" s="224"/>
      <c r="V15" s="224"/>
      <c r="W15" s="224"/>
      <c r="X15" s="224">
        <v>3</v>
      </c>
      <c r="Y15" s="224"/>
      <c r="Z15" s="224"/>
      <c r="AA15" s="224"/>
      <c r="AB15" s="224"/>
      <c r="AC15" s="224"/>
      <c r="AD15" s="224"/>
      <c r="AE15" s="224"/>
      <c r="AF15" s="224"/>
      <c r="AG15" s="190"/>
      <c r="AH15" s="190"/>
      <c r="AI15" s="190"/>
      <c r="AJ15" s="190"/>
      <c r="AK15" s="190"/>
      <c r="AL15" s="190"/>
      <c r="AM15" s="190"/>
      <c r="AN15" s="190"/>
      <c r="AO15" s="190"/>
      <c r="AP15" s="190"/>
      <c r="AQ15" s="190"/>
      <c r="AR15" s="190"/>
      <c r="AS15" s="190"/>
      <c r="AT15" s="192"/>
      <c r="AU15" s="155" t="s">
        <v>413</v>
      </c>
      <c r="AV15" s="155" t="s">
        <v>414</v>
      </c>
      <c r="AW15" s="155" t="s">
        <v>413</v>
      </c>
      <c r="AX15" s="157" t="s">
        <v>205</v>
      </c>
      <c r="AY15" s="157" t="s">
        <v>198</v>
      </c>
    </row>
    <row r="16" spans="1:51" s="194" customFormat="1" ht="264.75" customHeight="1" x14ac:dyDescent="0.3">
      <c r="A16" s="41"/>
      <c r="B16" s="41"/>
      <c r="C16" s="41"/>
      <c r="D16" s="150" t="s">
        <v>592</v>
      </c>
      <c r="E16" s="41"/>
      <c r="F16" s="198" t="s">
        <v>607</v>
      </c>
      <c r="G16" s="198" t="s">
        <v>607</v>
      </c>
      <c r="H16" s="153" t="s">
        <v>608</v>
      </c>
      <c r="I16" s="41" t="s">
        <v>210</v>
      </c>
      <c r="J16" s="41" t="s">
        <v>234</v>
      </c>
      <c r="K16" s="41" t="s">
        <v>349</v>
      </c>
      <c r="L16" s="153" t="s">
        <v>609</v>
      </c>
      <c r="M16" s="41" t="s">
        <v>595</v>
      </c>
      <c r="N16" s="42"/>
      <c r="O16" s="42"/>
      <c r="P16" s="42"/>
      <c r="Q16" s="42"/>
      <c r="R16" s="227">
        <v>1</v>
      </c>
      <c r="S16" s="200" t="s">
        <v>213</v>
      </c>
      <c r="T16" s="151" t="s">
        <v>610</v>
      </c>
      <c r="U16" s="152">
        <v>1</v>
      </c>
      <c r="V16" s="152">
        <v>1</v>
      </c>
      <c r="W16" s="152">
        <v>1</v>
      </c>
      <c r="X16" s="152">
        <v>1</v>
      </c>
      <c r="Y16" s="152">
        <v>1</v>
      </c>
      <c r="Z16" s="152"/>
      <c r="AA16" s="152"/>
      <c r="AB16" s="152"/>
      <c r="AC16" s="152"/>
      <c r="AD16" s="152"/>
      <c r="AE16" s="152"/>
      <c r="AF16" s="152"/>
      <c r="AG16" s="205">
        <v>1</v>
      </c>
      <c r="AH16" s="205">
        <v>1</v>
      </c>
      <c r="AI16" s="190"/>
      <c r="AJ16" s="190"/>
      <c r="AK16" s="190"/>
      <c r="AL16" s="190"/>
      <c r="AM16" s="190"/>
      <c r="AN16" s="190"/>
      <c r="AO16" s="190"/>
      <c r="AP16" s="190"/>
      <c r="AQ16" s="190"/>
      <c r="AR16" s="190"/>
      <c r="AS16" s="205">
        <v>1</v>
      </c>
      <c r="AT16" s="192">
        <f t="shared" ref="AT16:AT18" si="0">IF(I16="suma",AS16/R16,IF(I16="creciente",AS16/(MAX(U16:AF16)),IF(I16="DECRECIENTE",AS16/(Q16-(MIN(U16:AF16))),IF(I16="CONSTANTE",AS16/AVERAGE(U16:AF16)," "))))</f>
        <v>1</v>
      </c>
      <c r="AU16" s="157" t="s">
        <v>611</v>
      </c>
      <c r="AV16" s="223" t="s">
        <v>612</v>
      </c>
      <c r="AW16" s="157" t="s">
        <v>613</v>
      </c>
      <c r="AX16" s="157" t="s">
        <v>600</v>
      </c>
      <c r="AY16" s="155" t="s">
        <v>56</v>
      </c>
    </row>
    <row r="17" spans="1:51" s="194" customFormat="1" ht="138" x14ac:dyDescent="0.3">
      <c r="A17" s="41"/>
      <c r="B17" s="41"/>
      <c r="C17" s="41"/>
      <c r="D17" s="150" t="s">
        <v>592</v>
      </c>
      <c r="E17" s="41" t="s">
        <v>801</v>
      </c>
      <c r="F17" s="198" t="s">
        <v>614</v>
      </c>
      <c r="G17" s="198" t="s">
        <v>614</v>
      </c>
      <c r="H17" s="153" t="s">
        <v>615</v>
      </c>
      <c r="I17" s="41" t="s">
        <v>210</v>
      </c>
      <c r="J17" s="41" t="s">
        <v>234</v>
      </c>
      <c r="K17" s="41" t="s">
        <v>349</v>
      </c>
      <c r="L17" s="153" t="s">
        <v>616</v>
      </c>
      <c r="M17" s="41" t="s">
        <v>595</v>
      </c>
      <c r="N17" s="42"/>
      <c r="O17" s="42"/>
      <c r="P17" s="42"/>
      <c r="Q17" s="42"/>
      <c r="R17" s="227">
        <v>1</v>
      </c>
      <c r="S17" s="200" t="s">
        <v>286</v>
      </c>
      <c r="T17" s="150" t="s">
        <v>617</v>
      </c>
      <c r="U17" s="152"/>
      <c r="V17" s="152"/>
      <c r="W17" s="152"/>
      <c r="X17" s="152">
        <v>1</v>
      </c>
      <c r="Y17" s="152"/>
      <c r="Z17" s="152"/>
      <c r="AA17" s="152"/>
      <c r="AB17" s="152"/>
      <c r="AC17" s="152"/>
      <c r="AD17" s="152"/>
      <c r="AE17" s="152"/>
      <c r="AF17" s="152"/>
      <c r="AG17" s="190"/>
      <c r="AH17" s="190"/>
      <c r="AI17" s="190"/>
      <c r="AJ17" s="190"/>
      <c r="AK17" s="190"/>
      <c r="AL17" s="190"/>
      <c r="AM17" s="190"/>
      <c r="AN17" s="190"/>
      <c r="AO17" s="190"/>
      <c r="AP17" s="190"/>
      <c r="AQ17" s="190"/>
      <c r="AR17" s="190"/>
      <c r="AS17" s="190"/>
      <c r="AT17" s="192"/>
      <c r="AU17" s="155" t="s">
        <v>413</v>
      </c>
      <c r="AV17" s="155" t="s">
        <v>414</v>
      </c>
      <c r="AW17" s="155" t="s">
        <v>413</v>
      </c>
      <c r="AX17" s="157" t="s">
        <v>205</v>
      </c>
      <c r="AY17" s="157" t="s">
        <v>198</v>
      </c>
    </row>
    <row r="18" spans="1:51" s="194" customFormat="1" ht="248.4" x14ac:dyDescent="0.3">
      <c r="A18" s="41"/>
      <c r="B18" s="41"/>
      <c r="C18" s="41"/>
      <c r="D18" s="150" t="s">
        <v>592</v>
      </c>
      <c r="E18" s="41"/>
      <c r="F18" s="198" t="s">
        <v>618</v>
      </c>
      <c r="G18" s="198" t="s">
        <v>618</v>
      </c>
      <c r="H18" s="150" t="s">
        <v>619</v>
      </c>
      <c r="I18" s="41" t="s">
        <v>197</v>
      </c>
      <c r="J18" s="41" t="s">
        <v>198</v>
      </c>
      <c r="K18" s="41" t="s">
        <v>199</v>
      </c>
      <c r="L18" s="150" t="s">
        <v>620</v>
      </c>
      <c r="M18" s="41" t="s">
        <v>595</v>
      </c>
      <c r="N18" s="42"/>
      <c r="O18" s="42"/>
      <c r="P18" s="42"/>
      <c r="Q18" s="42"/>
      <c r="R18" s="225">
        <v>5</v>
      </c>
      <c r="S18" s="200" t="s">
        <v>213</v>
      </c>
      <c r="T18" s="150" t="s">
        <v>621</v>
      </c>
      <c r="U18" s="224">
        <v>1</v>
      </c>
      <c r="V18" s="224">
        <v>1</v>
      </c>
      <c r="W18" s="224">
        <v>1</v>
      </c>
      <c r="X18" s="224">
        <v>1</v>
      </c>
      <c r="Y18" s="224">
        <v>1</v>
      </c>
      <c r="Z18" s="224"/>
      <c r="AA18" s="224"/>
      <c r="AB18" s="224"/>
      <c r="AC18" s="224"/>
      <c r="AD18" s="224"/>
      <c r="AE18" s="224"/>
      <c r="AF18" s="224"/>
      <c r="AG18" s="190">
        <v>1</v>
      </c>
      <c r="AH18" s="190">
        <v>1</v>
      </c>
      <c r="AI18" s="190"/>
      <c r="AJ18" s="190"/>
      <c r="AK18" s="190"/>
      <c r="AL18" s="190"/>
      <c r="AM18" s="190"/>
      <c r="AN18" s="190"/>
      <c r="AO18" s="190"/>
      <c r="AP18" s="190"/>
      <c r="AQ18" s="190"/>
      <c r="AR18" s="190"/>
      <c r="AS18" s="190">
        <f t="shared" ref="AS18" si="1">IF(I18="suma",SUM(AG18:AR18),IF(I18="creciente",MAX(AG18:AR18),IF(I18="DECRECIENTE",R18-MIN(AG18:AR18),IF(I18="CONSTANTE",AVERAGE(AG18:AR18)," "))))</f>
        <v>2</v>
      </c>
      <c r="AT18" s="192">
        <f t="shared" si="0"/>
        <v>0.4</v>
      </c>
      <c r="AU18" s="157" t="s">
        <v>622</v>
      </c>
      <c r="AV18" s="223" t="s">
        <v>623</v>
      </c>
      <c r="AW18" s="157" t="s">
        <v>624</v>
      </c>
      <c r="AX18" s="157" t="s">
        <v>600</v>
      </c>
      <c r="AY18" s="155" t="s">
        <v>56</v>
      </c>
    </row>
    <row r="19" spans="1:51" x14ac:dyDescent="0.3">
      <c r="A19" s="584" t="s">
        <v>295</v>
      </c>
      <c r="B19" s="583" t="s">
        <v>296</v>
      </c>
      <c r="C19" s="583"/>
      <c r="D19" s="583"/>
      <c r="E19" s="583"/>
      <c r="F19" s="583"/>
      <c r="G19" s="585" t="s">
        <v>460</v>
      </c>
      <c r="H19" s="585"/>
      <c r="I19" s="585"/>
      <c r="J19" s="585"/>
      <c r="K19" s="585"/>
      <c r="L19" s="585"/>
      <c r="M19" s="585"/>
      <c r="N19" s="585"/>
      <c r="O19" s="583" t="s">
        <v>296</v>
      </c>
      <c r="P19" s="583"/>
      <c r="Q19" s="583"/>
      <c r="R19" s="583"/>
      <c r="S19" s="583"/>
      <c r="T19" s="583"/>
      <c r="U19" s="583" t="s">
        <v>296</v>
      </c>
      <c r="V19" s="583"/>
      <c r="W19" s="583"/>
      <c r="X19" s="583"/>
      <c r="Y19" s="583"/>
      <c r="Z19" s="583"/>
      <c r="AA19" s="583"/>
      <c r="AB19" s="583"/>
      <c r="AC19" s="583" t="s">
        <v>296</v>
      </c>
      <c r="AD19" s="583"/>
      <c r="AE19" s="583"/>
      <c r="AF19" s="583"/>
      <c r="AG19" s="583"/>
      <c r="AH19" s="583"/>
      <c r="AI19" s="583"/>
      <c r="AJ19" s="583"/>
      <c r="AK19" s="583"/>
      <c r="AL19" s="583"/>
      <c r="AM19" s="583"/>
      <c r="AN19" s="583"/>
      <c r="AO19" s="585" t="s">
        <v>298</v>
      </c>
      <c r="AP19" s="585"/>
      <c r="AQ19" s="585"/>
      <c r="AR19" s="585"/>
      <c r="AS19" s="583" t="s">
        <v>299</v>
      </c>
      <c r="AT19" s="583"/>
      <c r="AU19" s="583"/>
      <c r="AV19" s="583"/>
      <c r="AW19" s="583"/>
      <c r="AX19" s="583"/>
      <c r="AY19" s="583"/>
    </row>
    <row r="20" spans="1:51" ht="13.8" customHeight="1" x14ac:dyDescent="0.3">
      <c r="A20" s="584"/>
      <c r="B20" s="583" t="s">
        <v>802</v>
      </c>
      <c r="C20" s="583"/>
      <c r="D20" s="583"/>
      <c r="E20" s="583"/>
      <c r="F20" s="583"/>
      <c r="G20" s="585"/>
      <c r="H20" s="585"/>
      <c r="I20" s="585"/>
      <c r="J20" s="585"/>
      <c r="K20" s="585"/>
      <c r="L20" s="585"/>
      <c r="M20" s="585"/>
      <c r="N20" s="585"/>
      <c r="O20" s="583" t="s">
        <v>804</v>
      </c>
      <c r="P20" s="583"/>
      <c r="Q20" s="583"/>
      <c r="R20" s="583"/>
      <c r="S20" s="583"/>
      <c r="T20" s="583"/>
      <c r="U20" s="583" t="s">
        <v>300</v>
      </c>
      <c r="V20" s="583"/>
      <c r="W20" s="583"/>
      <c r="X20" s="583"/>
      <c r="Y20" s="583"/>
      <c r="Z20" s="583"/>
      <c r="AA20" s="583"/>
      <c r="AB20" s="583"/>
      <c r="AC20" s="583" t="s">
        <v>300</v>
      </c>
      <c r="AD20" s="583"/>
      <c r="AE20" s="583"/>
      <c r="AF20" s="583"/>
      <c r="AG20" s="583"/>
      <c r="AH20" s="583"/>
      <c r="AI20" s="583"/>
      <c r="AJ20" s="583"/>
      <c r="AK20" s="583"/>
      <c r="AL20" s="583"/>
      <c r="AM20" s="583"/>
      <c r="AN20" s="583"/>
      <c r="AO20" s="585"/>
      <c r="AP20" s="585"/>
      <c r="AQ20" s="585"/>
      <c r="AR20" s="585"/>
      <c r="AS20" s="583" t="s">
        <v>301</v>
      </c>
      <c r="AT20" s="583"/>
      <c r="AU20" s="583"/>
      <c r="AV20" s="583"/>
      <c r="AW20" s="583"/>
      <c r="AX20" s="583"/>
      <c r="AY20" s="583"/>
    </row>
    <row r="21" spans="1:51" ht="15" customHeight="1" x14ac:dyDescent="0.3">
      <c r="A21" s="584"/>
      <c r="B21" s="583" t="s">
        <v>793</v>
      </c>
      <c r="C21" s="583"/>
      <c r="D21" s="583"/>
      <c r="E21" s="583"/>
      <c r="F21" s="583"/>
      <c r="G21" s="585"/>
      <c r="H21" s="585"/>
      <c r="I21" s="585"/>
      <c r="J21" s="585"/>
      <c r="K21" s="585"/>
      <c r="L21" s="585"/>
      <c r="M21" s="585"/>
      <c r="N21" s="585"/>
      <c r="O21" s="583" t="s">
        <v>803</v>
      </c>
      <c r="P21" s="583"/>
      <c r="Q21" s="583"/>
      <c r="R21" s="583"/>
      <c r="S21" s="583"/>
      <c r="T21" s="583"/>
      <c r="U21" s="583" t="s">
        <v>302</v>
      </c>
      <c r="V21" s="583"/>
      <c r="W21" s="583"/>
      <c r="X21" s="583"/>
      <c r="Y21" s="583"/>
      <c r="Z21" s="583"/>
      <c r="AA21" s="583"/>
      <c r="AB21" s="583"/>
      <c r="AC21" s="583" t="s">
        <v>302</v>
      </c>
      <c r="AD21" s="583"/>
      <c r="AE21" s="583"/>
      <c r="AF21" s="583"/>
      <c r="AG21" s="583"/>
      <c r="AH21" s="583"/>
      <c r="AI21" s="583"/>
      <c r="AJ21" s="583"/>
      <c r="AK21" s="583"/>
      <c r="AL21" s="583"/>
      <c r="AM21" s="583"/>
      <c r="AN21" s="583"/>
      <c r="AO21" s="585"/>
      <c r="AP21" s="585"/>
      <c r="AQ21" s="585"/>
      <c r="AR21" s="585"/>
      <c r="AS21" s="583" t="s">
        <v>303</v>
      </c>
      <c r="AT21" s="583"/>
      <c r="AU21" s="583"/>
      <c r="AV21" s="583"/>
      <c r="AW21" s="583"/>
      <c r="AX21" s="583"/>
      <c r="AY21" s="583"/>
    </row>
  </sheetData>
  <mergeCells count="61">
    <mergeCell ref="AX1:AY1"/>
    <mergeCell ref="A2:AW2"/>
    <mergeCell ref="AX2:AY2"/>
    <mergeCell ref="A3:AW4"/>
    <mergeCell ref="AX3:AY3"/>
    <mergeCell ref="AX4:AY4"/>
    <mergeCell ref="A10:D10"/>
    <mergeCell ref="E10:AF10"/>
    <mergeCell ref="A11:E11"/>
    <mergeCell ref="F11:F12"/>
    <mergeCell ref="A1:AW1"/>
    <mergeCell ref="AS11:AT11"/>
    <mergeCell ref="A6:A8"/>
    <mergeCell ref="B6:C8"/>
    <mergeCell ref="D6:D8"/>
    <mergeCell ref="E6:F6"/>
    <mergeCell ref="I6:T8"/>
    <mergeCell ref="E7:F7"/>
    <mergeCell ref="E8:F8"/>
    <mergeCell ref="AG11:AR11"/>
    <mergeCell ref="G11:G12"/>
    <mergeCell ref="H11:H12"/>
    <mergeCell ref="A19:A21"/>
    <mergeCell ref="B19:F19"/>
    <mergeCell ref="G19:N21"/>
    <mergeCell ref="O19:T19"/>
    <mergeCell ref="U19:AB19"/>
    <mergeCell ref="AC20:AN20"/>
    <mergeCell ref="AS20:AY20"/>
    <mergeCell ref="B21:F21"/>
    <mergeCell ref="O21:T21"/>
    <mergeCell ref="U21:AB21"/>
    <mergeCell ref="AC21:AN21"/>
    <mergeCell ref="B20:F20"/>
    <mergeCell ref="AS21:AY21"/>
    <mergeCell ref="O20:T20"/>
    <mergeCell ref="U20:AB20"/>
    <mergeCell ref="AO19:AR21"/>
    <mergeCell ref="AS19:AY19"/>
    <mergeCell ref="AY5:AY12"/>
    <mergeCell ref="A9:D9"/>
    <mergeCell ref="E9:AF9"/>
    <mergeCell ref="A5:AF5"/>
    <mergeCell ref="AG5:AT10"/>
    <mergeCell ref="AU5:AU12"/>
    <mergeCell ref="AV5:AV12"/>
    <mergeCell ref="AW5:AW12"/>
    <mergeCell ref="AX5:AX12"/>
    <mergeCell ref="M11:M12"/>
    <mergeCell ref="N11:R11"/>
    <mergeCell ref="S11:S12"/>
    <mergeCell ref="T11:T12"/>
    <mergeCell ref="G6:H6"/>
    <mergeCell ref="G7:H7"/>
    <mergeCell ref="G8:H8"/>
    <mergeCell ref="I11:I12"/>
    <mergeCell ref="J11:J12"/>
    <mergeCell ref="K11:K12"/>
    <mergeCell ref="L11:L12"/>
    <mergeCell ref="AC19:AN19"/>
    <mergeCell ref="U11:AF11"/>
  </mergeCells>
  <dataValidations count="1">
    <dataValidation type="list" allowBlank="1" showInputMessage="1" showErrorMessage="1" sqref="I13:I18" xr:uid="{627B06AB-33CE-40F2-9475-5C662ADEB10F}">
      <formula1>$XFD$13:$XFD$18</formula1>
    </dataValidation>
  </dataValidation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E34"/>
  <sheetViews>
    <sheetView zoomScale="120" zoomScaleNormal="120" workbookViewId="0">
      <selection activeCell="B12" sqref="B12"/>
    </sheetView>
  </sheetViews>
  <sheetFormatPr baseColWidth="10" defaultColWidth="11.44140625" defaultRowHeight="14.4" x14ac:dyDescent="0.3"/>
  <cols>
    <col min="1" max="1" width="21" customWidth="1"/>
    <col min="2" max="4" width="20.5546875" customWidth="1"/>
    <col min="5" max="5" width="24.33203125" customWidth="1"/>
  </cols>
  <sheetData>
    <row r="1" spans="1:5" s="2" customFormat="1" ht="16.5" customHeight="1" x14ac:dyDescent="0.3">
      <c r="A1" s="625"/>
      <c r="B1" s="628" t="s">
        <v>0</v>
      </c>
      <c r="C1" s="628"/>
      <c r="D1" s="628"/>
      <c r="E1" s="121" t="s">
        <v>1</v>
      </c>
    </row>
    <row r="2" spans="1:5" s="2" customFormat="1" ht="20.25" customHeight="1" x14ac:dyDescent="0.3">
      <c r="A2" s="626"/>
      <c r="B2" s="629" t="s">
        <v>2</v>
      </c>
      <c r="C2" s="629"/>
      <c r="D2" s="629"/>
      <c r="E2" s="122" t="s">
        <v>3</v>
      </c>
    </row>
    <row r="3" spans="1:5" s="2" customFormat="1" ht="30" customHeight="1" x14ac:dyDescent="0.3">
      <c r="A3" s="626"/>
      <c r="B3" s="616" t="s">
        <v>4</v>
      </c>
      <c r="C3" s="616"/>
      <c r="D3" s="616"/>
      <c r="E3" s="122" t="s">
        <v>5</v>
      </c>
    </row>
    <row r="4" spans="1:5" s="2" customFormat="1" ht="16.5" customHeight="1" thickBot="1" x14ac:dyDescent="0.35">
      <c r="A4" s="627"/>
      <c r="B4" s="414"/>
      <c r="C4" s="414"/>
      <c r="D4" s="414"/>
      <c r="E4" s="123" t="s">
        <v>625</v>
      </c>
    </row>
    <row r="5" spans="1:5" s="2" customFormat="1" ht="9" customHeight="1" thickBot="1" x14ac:dyDescent="0.35">
      <c r="A5"/>
      <c r="B5"/>
      <c r="C5"/>
      <c r="D5"/>
      <c r="E5"/>
    </row>
    <row r="6" spans="1:5" ht="14.25" customHeight="1" x14ac:dyDescent="0.3">
      <c r="A6" s="620" t="s">
        <v>626</v>
      </c>
      <c r="B6" s="341"/>
      <c r="C6" s="341"/>
      <c r="D6" s="341"/>
      <c r="E6" s="621"/>
    </row>
    <row r="7" spans="1:5" ht="15.75" customHeight="1" thickBot="1" x14ac:dyDescent="0.35">
      <c r="A7" s="128" t="s">
        <v>627</v>
      </c>
      <c r="B7" s="129" t="s">
        <v>628</v>
      </c>
      <c r="C7" s="630" t="s">
        <v>629</v>
      </c>
      <c r="D7" s="630"/>
      <c r="E7" s="631"/>
    </row>
    <row r="8" spans="1:5" ht="81" customHeight="1" x14ac:dyDescent="0.3">
      <c r="A8" s="283">
        <v>45351</v>
      </c>
      <c r="B8" s="284" t="s">
        <v>630</v>
      </c>
      <c r="C8" s="632" t="s">
        <v>631</v>
      </c>
      <c r="D8" s="633"/>
      <c r="E8" s="634"/>
    </row>
    <row r="9" spans="1:5" x14ac:dyDescent="0.3">
      <c r="A9" s="125"/>
      <c r="B9" s="124"/>
      <c r="C9" s="622"/>
      <c r="D9" s="623"/>
      <c r="E9" s="624"/>
    </row>
    <row r="10" spans="1:5" x14ac:dyDescent="0.3">
      <c r="A10" s="125"/>
      <c r="B10" s="124"/>
      <c r="C10" s="622"/>
      <c r="D10" s="623"/>
      <c r="E10" s="624"/>
    </row>
    <row r="11" spans="1:5" x14ac:dyDescent="0.3">
      <c r="A11" s="125"/>
      <c r="B11" s="124"/>
      <c r="C11" s="622"/>
      <c r="D11" s="623"/>
      <c r="E11" s="624"/>
    </row>
    <row r="12" spans="1:5" x14ac:dyDescent="0.3">
      <c r="A12" s="125"/>
      <c r="B12" s="124"/>
      <c r="C12" s="622"/>
      <c r="D12" s="623"/>
      <c r="E12" s="624"/>
    </row>
    <row r="13" spans="1:5" x14ac:dyDescent="0.3">
      <c r="A13" s="125"/>
      <c r="B13" s="124"/>
      <c r="C13" s="622"/>
      <c r="D13" s="623"/>
      <c r="E13" s="624"/>
    </row>
    <row r="14" spans="1:5" x14ac:dyDescent="0.3">
      <c r="A14" s="125"/>
      <c r="B14" s="124"/>
      <c r="C14" s="622"/>
      <c r="D14" s="623"/>
      <c r="E14" s="624"/>
    </row>
    <row r="15" spans="1:5" x14ac:dyDescent="0.3">
      <c r="A15" s="125"/>
      <c r="B15" s="124"/>
      <c r="C15" s="622"/>
      <c r="D15" s="623"/>
      <c r="E15" s="624"/>
    </row>
    <row r="16" spans="1:5" x14ac:dyDescent="0.3">
      <c r="A16" s="125"/>
      <c r="B16" s="124"/>
      <c r="C16" s="622"/>
      <c r="D16" s="623"/>
      <c r="E16" s="624"/>
    </row>
    <row r="17" spans="1:5" x14ac:dyDescent="0.3">
      <c r="A17" s="125"/>
      <c r="B17" s="124"/>
      <c r="C17" s="622"/>
      <c r="D17" s="623"/>
      <c r="E17" s="624"/>
    </row>
    <row r="18" spans="1:5" x14ac:dyDescent="0.3">
      <c r="A18" s="125"/>
      <c r="B18" s="124"/>
      <c r="C18" s="622"/>
      <c r="D18" s="623"/>
      <c r="E18" s="624"/>
    </row>
    <row r="19" spans="1:5" x14ac:dyDescent="0.3">
      <c r="A19" s="125"/>
      <c r="B19" s="124"/>
      <c r="C19" s="622"/>
      <c r="D19" s="623"/>
      <c r="E19" s="624"/>
    </row>
    <row r="20" spans="1:5" x14ac:dyDescent="0.3">
      <c r="A20" s="125"/>
      <c r="B20" s="124"/>
      <c r="C20" s="622"/>
      <c r="D20" s="623"/>
      <c r="E20" s="624"/>
    </row>
    <row r="21" spans="1:5" x14ac:dyDescent="0.3">
      <c r="A21" s="125"/>
      <c r="B21" s="124"/>
      <c r="C21" s="622"/>
      <c r="D21" s="623"/>
      <c r="E21" s="624"/>
    </row>
    <row r="22" spans="1:5" x14ac:dyDescent="0.3">
      <c r="A22" s="125"/>
      <c r="B22" s="124"/>
      <c r="C22" s="622"/>
      <c r="D22" s="623"/>
      <c r="E22" s="624"/>
    </row>
    <row r="23" spans="1:5" x14ac:dyDescent="0.3">
      <c r="A23" s="125"/>
      <c r="B23" s="124"/>
      <c r="C23" s="622"/>
      <c r="D23" s="623"/>
      <c r="E23" s="624"/>
    </row>
    <row r="24" spans="1:5" x14ac:dyDescent="0.3">
      <c r="A24" s="125"/>
      <c r="B24" s="124"/>
      <c r="C24" s="622"/>
      <c r="D24" s="623"/>
      <c r="E24" s="624"/>
    </row>
    <row r="25" spans="1:5" x14ac:dyDescent="0.3">
      <c r="A25" s="125"/>
      <c r="B25" s="124"/>
      <c r="C25" s="622"/>
      <c r="D25" s="623"/>
      <c r="E25" s="624"/>
    </row>
    <row r="26" spans="1:5" x14ac:dyDescent="0.3">
      <c r="A26" s="125"/>
      <c r="B26" s="124"/>
      <c r="C26" s="622"/>
      <c r="D26" s="623"/>
      <c r="E26" s="624"/>
    </row>
    <row r="27" spans="1:5" x14ac:dyDescent="0.3">
      <c r="A27" s="125"/>
      <c r="B27" s="124"/>
      <c r="C27" s="622"/>
      <c r="D27" s="623"/>
      <c r="E27" s="624"/>
    </row>
    <row r="28" spans="1:5" x14ac:dyDescent="0.3">
      <c r="A28" s="125"/>
      <c r="B28" s="124"/>
      <c r="C28" s="622"/>
      <c r="D28" s="623"/>
      <c r="E28" s="624"/>
    </row>
    <row r="29" spans="1:5" x14ac:dyDescent="0.3">
      <c r="A29" s="125"/>
      <c r="B29" s="124"/>
      <c r="C29" s="622"/>
      <c r="D29" s="623"/>
      <c r="E29" s="624"/>
    </row>
    <row r="30" spans="1:5" x14ac:dyDescent="0.3">
      <c r="A30" s="125"/>
      <c r="B30" s="124"/>
      <c r="C30" s="622"/>
      <c r="D30" s="623"/>
      <c r="E30" s="624"/>
    </row>
    <row r="31" spans="1:5" x14ac:dyDescent="0.3">
      <c r="A31" s="125"/>
      <c r="B31" s="124"/>
      <c r="C31" s="622"/>
      <c r="D31" s="623"/>
      <c r="E31" s="624"/>
    </row>
    <row r="32" spans="1:5" x14ac:dyDescent="0.3">
      <c r="A32" s="125"/>
      <c r="B32" s="124"/>
      <c r="C32" s="622"/>
      <c r="D32" s="623"/>
      <c r="E32" s="624"/>
    </row>
    <row r="33" spans="1:5" x14ac:dyDescent="0.3">
      <c r="A33" s="125"/>
      <c r="B33" s="124"/>
      <c r="C33" s="622"/>
      <c r="D33" s="623"/>
      <c r="E33" s="624"/>
    </row>
    <row r="34" spans="1:5" ht="15" thickBot="1" x14ac:dyDescent="0.35">
      <c r="A34" s="126"/>
      <c r="B34" s="127"/>
      <c r="C34" s="617"/>
      <c r="D34" s="618"/>
      <c r="E34" s="619"/>
    </row>
  </sheetData>
  <mergeCells count="33">
    <mergeCell ref="C13:E13"/>
    <mergeCell ref="A1:A4"/>
    <mergeCell ref="B1:D1"/>
    <mergeCell ref="B2:D2"/>
    <mergeCell ref="B3:D4"/>
    <mergeCell ref="C7:E7"/>
    <mergeCell ref="C8:E8"/>
    <mergeCell ref="C9:E9"/>
    <mergeCell ref="C10:E10"/>
    <mergeCell ref="C11:E11"/>
    <mergeCell ref="C12:E12"/>
    <mergeCell ref="C28:E28"/>
    <mergeCell ref="C29:E29"/>
    <mergeCell ref="C18:E18"/>
    <mergeCell ref="C19:E19"/>
    <mergeCell ref="C20:E20"/>
    <mergeCell ref="C21:E21"/>
    <mergeCell ref="C34:E34"/>
    <mergeCell ref="A6:E6"/>
    <mergeCell ref="C24:E24"/>
    <mergeCell ref="C25:E25"/>
    <mergeCell ref="C26:E26"/>
    <mergeCell ref="C27:E27"/>
    <mergeCell ref="C22:E22"/>
    <mergeCell ref="C23:E23"/>
    <mergeCell ref="C30:E30"/>
    <mergeCell ref="C31:E31"/>
    <mergeCell ref="C32:E32"/>
    <mergeCell ref="C33:E33"/>
    <mergeCell ref="C14:E14"/>
    <mergeCell ref="C15:E15"/>
    <mergeCell ref="C16:E16"/>
    <mergeCell ref="C17:E17"/>
  </mergeCells>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6"/>
  <sheetViews>
    <sheetView zoomScale="91" workbookViewId="0">
      <selection activeCell="C28" sqref="C28"/>
    </sheetView>
  </sheetViews>
  <sheetFormatPr baseColWidth="10" defaultColWidth="11.44140625" defaultRowHeight="13.8" x14ac:dyDescent="0.3"/>
  <cols>
    <col min="1" max="1" width="44.109375" style="32" customWidth="1"/>
    <col min="2" max="2" width="61.88671875" style="32" customWidth="1"/>
    <col min="3" max="3" width="61.109375" style="32" customWidth="1"/>
    <col min="4" max="4" width="81" style="32" customWidth="1"/>
    <col min="5" max="5" width="32.88671875" style="59" customWidth="1"/>
    <col min="6" max="6" width="19" style="32" customWidth="1"/>
    <col min="7" max="7" width="29.44140625" style="32" customWidth="1"/>
    <col min="8" max="8" width="36.33203125" style="32" customWidth="1"/>
    <col min="9" max="9" width="40" style="32" customWidth="1"/>
    <col min="10" max="16384" width="11.44140625" style="32"/>
  </cols>
  <sheetData>
    <row r="1" spans="1:9" s="47" customFormat="1" x14ac:dyDescent="0.3">
      <c r="A1" s="46" t="s">
        <v>632</v>
      </c>
      <c r="B1" s="46" t="s">
        <v>633</v>
      </c>
      <c r="C1" s="46" t="s">
        <v>634</v>
      </c>
      <c r="D1" s="46" t="s">
        <v>635</v>
      </c>
      <c r="E1" s="46" t="s">
        <v>179</v>
      </c>
      <c r="F1" s="46" t="s">
        <v>636</v>
      </c>
      <c r="G1" s="46" t="s">
        <v>637</v>
      </c>
      <c r="H1" s="46" t="s">
        <v>369</v>
      </c>
      <c r="I1" s="46" t="s">
        <v>638</v>
      </c>
    </row>
    <row r="2" spans="1:9" s="47" customFormat="1" x14ac:dyDescent="0.3">
      <c r="A2" s="48" t="s">
        <v>639</v>
      </c>
      <c r="B2" s="41" t="s">
        <v>640</v>
      </c>
      <c r="C2" s="48" t="s">
        <v>641</v>
      </c>
      <c r="D2" s="49" t="s">
        <v>642</v>
      </c>
      <c r="E2" s="43" t="s">
        <v>643</v>
      </c>
      <c r="F2" s="50" t="s">
        <v>644</v>
      </c>
      <c r="G2" s="51" t="s">
        <v>645</v>
      </c>
      <c r="H2" s="51" t="s">
        <v>646</v>
      </c>
      <c r="I2" s="50" t="s">
        <v>647</v>
      </c>
    </row>
    <row r="3" spans="1:9" x14ac:dyDescent="0.3">
      <c r="A3" s="48" t="s">
        <v>648</v>
      </c>
      <c r="B3" s="41" t="s">
        <v>649</v>
      </c>
      <c r="C3" s="48" t="s">
        <v>650</v>
      </c>
      <c r="D3" s="52" t="s">
        <v>651</v>
      </c>
      <c r="E3" s="43" t="s">
        <v>652</v>
      </c>
      <c r="F3" s="50" t="s">
        <v>653</v>
      </c>
      <c r="G3" s="51" t="s">
        <v>654</v>
      </c>
      <c r="H3" s="51" t="s">
        <v>378</v>
      </c>
      <c r="I3" s="50" t="s">
        <v>655</v>
      </c>
    </row>
    <row r="4" spans="1:9" x14ac:dyDescent="0.3">
      <c r="A4" s="48" t="s">
        <v>656</v>
      </c>
      <c r="B4" s="41" t="s">
        <v>657</v>
      </c>
      <c r="C4" s="48" t="s">
        <v>658</v>
      </c>
      <c r="D4" s="52" t="s">
        <v>659</v>
      </c>
      <c r="E4" s="43" t="s">
        <v>660</v>
      </c>
      <c r="F4" s="50" t="s">
        <v>661</v>
      </c>
      <c r="G4" s="51" t="s">
        <v>662</v>
      </c>
      <c r="H4" s="51" t="s">
        <v>373</v>
      </c>
      <c r="I4" s="50" t="s">
        <v>663</v>
      </c>
    </row>
    <row r="5" spans="1:9" x14ac:dyDescent="0.3">
      <c r="A5" s="48" t="s">
        <v>664</v>
      </c>
      <c r="B5" s="41" t="s">
        <v>665</v>
      </c>
      <c r="C5" s="48" t="s">
        <v>666</v>
      </c>
      <c r="D5" s="52" t="s">
        <v>667</v>
      </c>
      <c r="E5" s="43" t="s">
        <v>668</v>
      </c>
      <c r="F5" s="50" t="s">
        <v>669</v>
      </c>
      <c r="G5" s="51" t="s">
        <v>670</v>
      </c>
      <c r="H5" s="51" t="s">
        <v>374</v>
      </c>
      <c r="I5" s="50" t="s">
        <v>671</v>
      </c>
    </row>
    <row r="6" spans="1:9" ht="27.6" x14ac:dyDescent="0.3">
      <c r="A6" s="48" t="s">
        <v>672</v>
      </c>
      <c r="B6" s="41" t="s">
        <v>673</v>
      </c>
      <c r="C6" s="48" t="s">
        <v>674</v>
      </c>
      <c r="D6" s="52" t="s">
        <v>675</v>
      </c>
      <c r="E6" s="43" t="s">
        <v>676</v>
      </c>
      <c r="G6" s="51" t="s">
        <v>677</v>
      </c>
      <c r="H6" s="51" t="s">
        <v>375</v>
      </c>
      <c r="I6" s="50" t="s">
        <v>678</v>
      </c>
    </row>
    <row r="7" spans="1:9" x14ac:dyDescent="0.3">
      <c r="B7" s="41" t="s">
        <v>679</v>
      </c>
      <c r="C7" s="48" t="s">
        <v>680</v>
      </c>
      <c r="D7" s="52" t="s">
        <v>681</v>
      </c>
      <c r="E7" s="50" t="s">
        <v>682</v>
      </c>
      <c r="G7" s="43" t="s">
        <v>384</v>
      </c>
      <c r="H7" s="51" t="s">
        <v>376</v>
      </c>
      <c r="I7" s="50" t="s">
        <v>683</v>
      </c>
    </row>
    <row r="8" spans="1:9" ht="27.6" x14ac:dyDescent="0.3">
      <c r="A8" s="53"/>
      <c r="B8" s="41" t="s">
        <v>684</v>
      </c>
      <c r="C8" s="48" t="s">
        <v>685</v>
      </c>
      <c r="D8" s="52" t="s">
        <v>686</v>
      </c>
      <c r="E8" s="50" t="s">
        <v>687</v>
      </c>
      <c r="I8" s="50" t="s">
        <v>688</v>
      </c>
    </row>
    <row r="9" spans="1:9" ht="32.1" customHeight="1" x14ac:dyDescent="0.3">
      <c r="A9" s="53"/>
      <c r="B9" s="41" t="s">
        <v>689</v>
      </c>
      <c r="C9" s="48" t="s">
        <v>690</v>
      </c>
      <c r="D9" s="52" t="s">
        <v>691</v>
      </c>
      <c r="E9" s="50" t="s">
        <v>692</v>
      </c>
      <c r="I9" s="50" t="s">
        <v>693</v>
      </c>
    </row>
    <row r="10" spans="1:9" x14ac:dyDescent="0.3">
      <c r="A10" s="53"/>
      <c r="B10" s="41" t="s">
        <v>694</v>
      </c>
      <c r="C10" s="48" t="s">
        <v>695</v>
      </c>
      <c r="D10" s="52" t="s">
        <v>696</v>
      </c>
      <c r="E10" s="50" t="s">
        <v>697</v>
      </c>
      <c r="I10" s="50" t="s">
        <v>698</v>
      </c>
    </row>
    <row r="11" spans="1:9" x14ac:dyDescent="0.3">
      <c r="A11" s="53"/>
      <c r="B11" s="41" t="s">
        <v>699</v>
      </c>
      <c r="C11" s="48" t="s">
        <v>700</v>
      </c>
      <c r="D11" s="52" t="s">
        <v>701</v>
      </c>
      <c r="E11" s="50" t="s">
        <v>702</v>
      </c>
      <c r="I11" s="50" t="s">
        <v>703</v>
      </c>
    </row>
    <row r="12" spans="1:9" ht="27.6" x14ac:dyDescent="0.3">
      <c r="A12" s="53"/>
      <c r="B12" s="41" t="s">
        <v>704</v>
      </c>
      <c r="C12" s="48" t="s">
        <v>705</v>
      </c>
      <c r="D12" s="52" t="s">
        <v>706</v>
      </c>
      <c r="E12" s="50" t="s">
        <v>707</v>
      </c>
      <c r="I12" s="50" t="s">
        <v>708</v>
      </c>
    </row>
    <row r="13" spans="1:9" x14ac:dyDescent="0.3">
      <c r="A13" s="53"/>
      <c r="B13" s="135" t="s">
        <v>709</v>
      </c>
      <c r="D13" s="52" t="s">
        <v>710</v>
      </c>
      <c r="E13" s="50" t="s">
        <v>711</v>
      </c>
      <c r="I13" s="50" t="s">
        <v>712</v>
      </c>
    </row>
    <row r="14" spans="1:9" x14ac:dyDescent="0.3">
      <c r="A14" s="53"/>
      <c r="B14" s="41" t="s">
        <v>713</v>
      </c>
      <c r="C14" s="53"/>
      <c r="D14" s="52" t="s">
        <v>714</v>
      </c>
      <c r="E14" s="50" t="s">
        <v>715</v>
      </c>
    </row>
    <row r="15" spans="1:9" x14ac:dyDescent="0.3">
      <c r="A15" s="53"/>
      <c r="B15" s="41" t="s">
        <v>716</v>
      </c>
      <c r="C15" s="53"/>
      <c r="D15" s="52" t="s">
        <v>717</v>
      </c>
      <c r="E15" s="50" t="s">
        <v>718</v>
      </c>
    </row>
    <row r="16" spans="1:9" x14ac:dyDescent="0.3">
      <c r="A16" s="53"/>
      <c r="B16" s="41" t="s">
        <v>719</v>
      </c>
      <c r="C16" s="53"/>
      <c r="D16" s="52" t="s">
        <v>720</v>
      </c>
      <c r="E16" s="54"/>
    </row>
    <row r="17" spans="1:5" x14ac:dyDescent="0.3">
      <c r="A17" s="53"/>
      <c r="B17" s="41" t="s">
        <v>721</v>
      </c>
      <c r="C17" s="53"/>
      <c r="D17" s="52" t="s">
        <v>722</v>
      </c>
      <c r="E17" s="54"/>
    </row>
    <row r="18" spans="1:5" x14ac:dyDescent="0.3">
      <c r="A18" s="53"/>
      <c r="B18" s="41" t="s">
        <v>723</v>
      </c>
      <c r="C18" s="53"/>
      <c r="D18" s="52" t="s">
        <v>724</v>
      </c>
      <c r="E18" s="54"/>
    </row>
    <row r="19" spans="1:5" x14ac:dyDescent="0.3">
      <c r="A19" s="53"/>
      <c r="B19" s="41" t="s">
        <v>725</v>
      </c>
      <c r="C19" s="53"/>
      <c r="D19" s="52" t="s">
        <v>726</v>
      </c>
      <c r="E19" s="54"/>
    </row>
    <row r="20" spans="1:5" x14ac:dyDescent="0.3">
      <c r="A20" s="53"/>
      <c r="B20" s="41" t="s">
        <v>727</v>
      </c>
      <c r="C20" s="53"/>
      <c r="D20" s="52" t="s">
        <v>728</v>
      </c>
      <c r="E20" s="54"/>
    </row>
    <row r="21" spans="1:5" x14ac:dyDescent="0.3">
      <c r="B21" s="41" t="s">
        <v>729</v>
      </c>
      <c r="D21" s="52" t="s">
        <v>730</v>
      </c>
      <c r="E21" s="54"/>
    </row>
    <row r="22" spans="1:5" x14ac:dyDescent="0.3">
      <c r="B22" s="41" t="s">
        <v>731</v>
      </c>
      <c r="D22" s="52" t="s">
        <v>732</v>
      </c>
      <c r="E22" s="54"/>
    </row>
    <row r="23" spans="1:5" x14ac:dyDescent="0.3">
      <c r="B23" s="41" t="s">
        <v>733</v>
      </c>
      <c r="D23" s="52" t="s">
        <v>734</v>
      </c>
      <c r="E23" s="54"/>
    </row>
    <row r="24" spans="1:5" x14ac:dyDescent="0.3">
      <c r="D24" s="55" t="s">
        <v>735</v>
      </c>
      <c r="E24" s="55" t="s">
        <v>736</v>
      </c>
    </row>
    <row r="25" spans="1:5" x14ac:dyDescent="0.3">
      <c r="D25" s="56" t="s">
        <v>737</v>
      </c>
      <c r="E25" s="50" t="s">
        <v>738</v>
      </c>
    </row>
    <row r="26" spans="1:5" x14ac:dyDescent="0.3">
      <c r="D26" s="56" t="s">
        <v>739</v>
      </c>
      <c r="E26" s="50" t="s">
        <v>740</v>
      </c>
    </row>
    <row r="27" spans="1:5" x14ac:dyDescent="0.3">
      <c r="D27" s="635" t="s">
        <v>741</v>
      </c>
      <c r="E27" s="50" t="s">
        <v>742</v>
      </c>
    </row>
    <row r="28" spans="1:5" x14ac:dyDescent="0.3">
      <c r="D28" s="636"/>
      <c r="E28" s="50" t="s">
        <v>743</v>
      </c>
    </row>
    <row r="29" spans="1:5" x14ac:dyDescent="0.3">
      <c r="D29" s="636"/>
      <c r="E29" s="50" t="s">
        <v>744</v>
      </c>
    </row>
    <row r="30" spans="1:5" x14ac:dyDescent="0.3">
      <c r="D30" s="637"/>
      <c r="E30" s="50" t="s">
        <v>745</v>
      </c>
    </row>
    <row r="31" spans="1:5" x14ac:dyDescent="0.3">
      <c r="D31" s="56" t="s">
        <v>746</v>
      </c>
      <c r="E31" s="50" t="s">
        <v>747</v>
      </c>
    </row>
    <row r="32" spans="1:5" x14ac:dyDescent="0.3">
      <c r="D32" s="56" t="s">
        <v>748</v>
      </c>
      <c r="E32" s="50" t="s">
        <v>749</v>
      </c>
    </row>
    <row r="33" spans="4:5" x14ac:dyDescent="0.3">
      <c r="D33" s="56" t="s">
        <v>750</v>
      </c>
      <c r="E33" s="50" t="s">
        <v>751</v>
      </c>
    </row>
    <row r="34" spans="4:5" x14ac:dyDescent="0.3">
      <c r="D34" s="56" t="s">
        <v>752</v>
      </c>
      <c r="E34" s="50" t="s">
        <v>753</v>
      </c>
    </row>
    <row r="35" spans="4:5" x14ac:dyDescent="0.3">
      <c r="D35" s="56" t="s">
        <v>754</v>
      </c>
      <c r="E35" s="50" t="s">
        <v>755</v>
      </c>
    </row>
    <row r="36" spans="4:5" x14ac:dyDescent="0.3">
      <c r="D36" s="56" t="s">
        <v>756</v>
      </c>
      <c r="E36" s="50" t="s">
        <v>757</v>
      </c>
    </row>
    <row r="37" spans="4:5" x14ac:dyDescent="0.3">
      <c r="D37" s="56" t="s">
        <v>758</v>
      </c>
      <c r="E37" s="50" t="s">
        <v>759</v>
      </c>
    </row>
    <row r="38" spans="4:5" x14ac:dyDescent="0.3">
      <c r="D38" s="56" t="s">
        <v>760</v>
      </c>
      <c r="E38" s="50" t="s">
        <v>761</v>
      </c>
    </row>
    <row r="39" spans="4:5" x14ac:dyDescent="0.3">
      <c r="D39" s="57" t="s">
        <v>762</v>
      </c>
      <c r="E39" s="50" t="s">
        <v>763</v>
      </c>
    </row>
    <row r="40" spans="4:5" x14ac:dyDescent="0.3">
      <c r="D40" s="57" t="s">
        <v>764</v>
      </c>
      <c r="E40" s="50" t="s">
        <v>765</v>
      </c>
    </row>
    <row r="41" spans="4:5" x14ac:dyDescent="0.3">
      <c r="D41" s="56" t="s">
        <v>766</v>
      </c>
      <c r="E41" s="50" t="s">
        <v>767</v>
      </c>
    </row>
    <row r="42" spans="4:5" x14ac:dyDescent="0.3">
      <c r="D42" s="56" t="s">
        <v>768</v>
      </c>
      <c r="E42" s="50" t="s">
        <v>769</v>
      </c>
    </row>
    <row r="43" spans="4:5" x14ac:dyDescent="0.3">
      <c r="D43" s="57" t="s">
        <v>770</v>
      </c>
      <c r="E43" s="50" t="s">
        <v>771</v>
      </c>
    </row>
    <row r="44" spans="4:5" x14ac:dyDescent="0.3">
      <c r="D44" s="58" t="s">
        <v>772</v>
      </c>
      <c r="E44" s="50" t="s">
        <v>773</v>
      </c>
    </row>
    <row r="45" spans="4:5" x14ac:dyDescent="0.3">
      <c r="D45" s="52" t="s">
        <v>774</v>
      </c>
      <c r="E45" s="50" t="s">
        <v>775</v>
      </c>
    </row>
    <row r="46" spans="4:5" x14ac:dyDescent="0.3">
      <c r="D46" s="52" t="s">
        <v>776</v>
      </c>
      <c r="E46" s="50" t="s">
        <v>777</v>
      </c>
    </row>
    <row r="47" spans="4:5" x14ac:dyDescent="0.3">
      <c r="D47" s="52" t="s">
        <v>778</v>
      </c>
      <c r="E47" s="50" t="s">
        <v>779</v>
      </c>
    </row>
    <row r="48" spans="4:5" x14ac:dyDescent="0.3">
      <c r="D48" s="52" t="s">
        <v>780</v>
      </c>
      <c r="E48" s="50" t="s">
        <v>781</v>
      </c>
    </row>
    <row r="49" spans="4:4" x14ac:dyDescent="0.3">
      <c r="D49" s="55" t="s">
        <v>782</v>
      </c>
    </row>
    <row r="50" spans="4:4" x14ac:dyDescent="0.3">
      <c r="D50" s="52" t="s">
        <v>783</v>
      </c>
    </row>
    <row r="51" spans="4:4" x14ac:dyDescent="0.3">
      <c r="D51" s="52" t="s">
        <v>784</v>
      </c>
    </row>
    <row r="52" spans="4:4" x14ac:dyDescent="0.3">
      <c r="D52" s="55" t="s">
        <v>785</v>
      </c>
    </row>
    <row r="53" spans="4:4" x14ac:dyDescent="0.3">
      <c r="D53" s="58" t="s">
        <v>786</v>
      </c>
    </row>
    <row r="54" spans="4:4" x14ac:dyDescent="0.3">
      <c r="D54" s="58" t="s">
        <v>787</v>
      </c>
    </row>
    <row r="55" spans="4:4" x14ac:dyDescent="0.3">
      <c r="D55" s="58" t="s">
        <v>788</v>
      </c>
    </row>
    <row r="56" spans="4:4" x14ac:dyDescent="0.3">
      <c r="D56" s="58" t="s">
        <v>789</v>
      </c>
    </row>
  </sheetData>
  <mergeCells count="1">
    <mergeCell ref="D27:D30"/>
  </mergeCells>
  <pageMargins left="0.7" right="0.7" top="0.75" bottom="0.75" header="0.3" footer="0.3"/>
  <pageSetup scale="2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B5EAD-08CF-49E0-A672-50B061C039C3}">
  <sheetPr>
    <tabColor theme="7" tint="0.39997558519241921"/>
    <pageSetUpPr fitToPage="1"/>
  </sheetPr>
  <dimension ref="A1:AO53"/>
  <sheetViews>
    <sheetView showGridLines="0" view="pageBreakPreview" topLeftCell="M44" zoomScale="60" zoomScaleNormal="40" workbookViewId="0">
      <selection activeCell="Q51" sqref="Q51:X52"/>
    </sheetView>
  </sheetViews>
  <sheetFormatPr baseColWidth="10" defaultColWidth="10.88671875" defaultRowHeight="14.4" x14ac:dyDescent="0.3"/>
  <cols>
    <col min="1" max="1" width="45.6640625" style="2" customWidth="1"/>
    <col min="2" max="2" width="20.5546875" style="2" customWidth="1"/>
    <col min="3" max="14" width="20.6640625" style="2" customWidth="1"/>
    <col min="15" max="15" width="20.5546875" style="2" customWidth="1"/>
    <col min="16" max="16" width="32.44140625" style="2" customWidth="1"/>
    <col min="17" max="23" width="18.109375" style="2" customWidth="1"/>
    <col min="24" max="24" width="33.88671875" style="2" customWidth="1"/>
    <col min="25" max="25" width="18.109375" style="2" customWidth="1"/>
    <col min="26" max="26" width="18.88671875" style="2" customWidth="1"/>
    <col min="27" max="28" width="21.109375" style="2" customWidth="1"/>
    <col min="29" max="29" width="23.109375" style="2" customWidth="1"/>
    <col min="30" max="30" width="19.44140625" style="2" customWidth="1"/>
    <col min="31" max="31" width="43.33203125" style="2" customWidth="1"/>
    <col min="32" max="32" width="22.88671875" style="2" customWidth="1"/>
    <col min="33" max="33" width="18.44140625" style="2" bestFit="1" customWidth="1"/>
    <col min="34" max="34" width="8.44140625" style="2" customWidth="1"/>
    <col min="35" max="35" width="18.44140625" style="2" bestFit="1" customWidth="1"/>
    <col min="36" max="36" width="5.6640625" style="2" customWidth="1"/>
    <col min="37" max="37" width="18.44140625" style="2" bestFit="1" customWidth="1"/>
    <col min="38" max="38" width="4.6640625" style="2" customWidth="1"/>
    <col min="39" max="39" width="23" style="2" bestFit="1" customWidth="1"/>
    <col min="40" max="40" width="10.88671875" style="2"/>
    <col min="41" max="41" width="18.44140625" style="2" bestFit="1" customWidth="1"/>
    <col min="42" max="42" width="16.109375" style="2" customWidth="1"/>
    <col min="43" max="16384" width="10.88671875" style="2"/>
  </cols>
  <sheetData>
    <row r="1" spans="1:31" ht="32.25" customHeight="1" thickBot="1" x14ac:dyDescent="0.35">
      <c r="A1" s="404"/>
      <c r="B1" s="407" t="s">
        <v>0</v>
      </c>
      <c r="C1" s="408"/>
      <c r="D1" s="408"/>
      <c r="E1" s="408"/>
      <c r="F1" s="408"/>
      <c r="G1" s="408"/>
      <c r="H1" s="408"/>
      <c r="I1" s="408"/>
      <c r="J1" s="408"/>
      <c r="K1" s="408"/>
      <c r="L1" s="408"/>
      <c r="M1" s="408"/>
      <c r="N1" s="408"/>
      <c r="O1" s="408"/>
      <c r="P1" s="408"/>
      <c r="Q1" s="408"/>
      <c r="R1" s="408"/>
      <c r="S1" s="408"/>
      <c r="T1" s="408"/>
      <c r="U1" s="408"/>
      <c r="V1" s="408"/>
      <c r="W1" s="408"/>
      <c r="X1" s="408"/>
      <c r="Y1" s="408"/>
      <c r="Z1" s="408"/>
      <c r="AA1" s="409"/>
      <c r="AB1" s="416" t="s">
        <v>1</v>
      </c>
      <c r="AC1" s="417"/>
      <c r="AD1" s="417"/>
      <c r="AE1" s="418"/>
    </row>
    <row r="2" spans="1:31" ht="30.75" customHeight="1" thickBot="1" x14ac:dyDescent="0.35">
      <c r="A2" s="405"/>
      <c r="B2" s="407" t="s">
        <v>2</v>
      </c>
      <c r="C2" s="408"/>
      <c r="D2" s="408"/>
      <c r="E2" s="408"/>
      <c r="F2" s="408"/>
      <c r="G2" s="408"/>
      <c r="H2" s="408"/>
      <c r="I2" s="408"/>
      <c r="J2" s="408"/>
      <c r="K2" s="408"/>
      <c r="L2" s="408"/>
      <c r="M2" s="408"/>
      <c r="N2" s="408"/>
      <c r="O2" s="408"/>
      <c r="P2" s="408"/>
      <c r="Q2" s="408"/>
      <c r="R2" s="408"/>
      <c r="S2" s="408"/>
      <c r="T2" s="408"/>
      <c r="U2" s="408"/>
      <c r="V2" s="408"/>
      <c r="W2" s="408"/>
      <c r="X2" s="408"/>
      <c r="Y2" s="408"/>
      <c r="Z2" s="408"/>
      <c r="AA2" s="409"/>
      <c r="AB2" s="416" t="s">
        <v>3</v>
      </c>
      <c r="AC2" s="417"/>
      <c r="AD2" s="417"/>
      <c r="AE2" s="418"/>
    </row>
    <row r="3" spans="1:31" ht="24" customHeight="1" thickBot="1" x14ac:dyDescent="0.35">
      <c r="A3" s="405"/>
      <c r="B3" s="410" t="s">
        <v>4</v>
      </c>
      <c r="C3" s="411"/>
      <c r="D3" s="411"/>
      <c r="E3" s="411"/>
      <c r="F3" s="411"/>
      <c r="G3" s="411"/>
      <c r="H3" s="411"/>
      <c r="I3" s="411"/>
      <c r="J3" s="411"/>
      <c r="K3" s="411"/>
      <c r="L3" s="411"/>
      <c r="M3" s="411"/>
      <c r="N3" s="411"/>
      <c r="O3" s="411"/>
      <c r="P3" s="411"/>
      <c r="Q3" s="411"/>
      <c r="R3" s="411"/>
      <c r="S3" s="411"/>
      <c r="T3" s="411"/>
      <c r="U3" s="411"/>
      <c r="V3" s="411"/>
      <c r="W3" s="411"/>
      <c r="X3" s="411"/>
      <c r="Y3" s="411"/>
      <c r="Z3" s="411"/>
      <c r="AA3" s="412"/>
      <c r="AB3" s="416" t="s">
        <v>5</v>
      </c>
      <c r="AC3" s="417"/>
      <c r="AD3" s="417"/>
      <c r="AE3" s="418"/>
    </row>
    <row r="4" spans="1:31" ht="21.75" customHeight="1" thickBot="1" x14ac:dyDescent="0.35">
      <c r="A4" s="406"/>
      <c r="B4" s="413"/>
      <c r="C4" s="414"/>
      <c r="D4" s="414"/>
      <c r="E4" s="414"/>
      <c r="F4" s="414"/>
      <c r="G4" s="414"/>
      <c r="H4" s="414"/>
      <c r="I4" s="414"/>
      <c r="J4" s="414"/>
      <c r="K4" s="414"/>
      <c r="L4" s="414"/>
      <c r="M4" s="414"/>
      <c r="N4" s="414"/>
      <c r="O4" s="414"/>
      <c r="P4" s="414"/>
      <c r="Q4" s="414"/>
      <c r="R4" s="414"/>
      <c r="S4" s="414"/>
      <c r="T4" s="414"/>
      <c r="U4" s="414"/>
      <c r="V4" s="414"/>
      <c r="W4" s="414"/>
      <c r="X4" s="414"/>
      <c r="Y4" s="414"/>
      <c r="Z4" s="414"/>
      <c r="AA4" s="415"/>
      <c r="AB4" s="419" t="s">
        <v>6</v>
      </c>
      <c r="AC4" s="420"/>
      <c r="AD4" s="420"/>
      <c r="AE4" s="421"/>
    </row>
    <row r="5" spans="1:31" ht="9" customHeight="1" thickBot="1" x14ac:dyDescent="0.35">
      <c r="A5" s="3"/>
      <c r="B5" s="100"/>
      <c r="C5" s="101"/>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5">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ht="14.4" customHeight="1" x14ac:dyDescent="0.3">
      <c r="A7" s="361" t="s">
        <v>7</v>
      </c>
      <c r="B7" s="362"/>
      <c r="C7" s="399" t="s">
        <v>8</v>
      </c>
      <c r="D7" s="361" t="s">
        <v>9</v>
      </c>
      <c r="E7" s="367"/>
      <c r="F7" s="367"/>
      <c r="G7" s="367"/>
      <c r="H7" s="362"/>
      <c r="I7" s="391">
        <v>45358</v>
      </c>
      <c r="J7" s="392"/>
      <c r="K7" s="361" t="s">
        <v>10</v>
      </c>
      <c r="L7" s="362"/>
      <c r="M7" s="383" t="s">
        <v>11</v>
      </c>
      <c r="N7" s="384"/>
      <c r="O7" s="372"/>
      <c r="P7" s="373"/>
      <c r="Q7" s="4"/>
      <c r="R7" s="4"/>
      <c r="S7" s="4"/>
      <c r="T7" s="4"/>
      <c r="U7" s="4"/>
      <c r="V7" s="4"/>
      <c r="W7" s="4"/>
      <c r="X7" s="4"/>
      <c r="Y7" s="4"/>
      <c r="Z7" s="5"/>
      <c r="AA7" s="4"/>
      <c r="AB7" s="4"/>
      <c r="AD7" s="7"/>
      <c r="AE7" s="8"/>
    </row>
    <row r="8" spans="1:31" ht="14.4" customHeight="1" x14ac:dyDescent="0.3">
      <c r="A8" s="363"/>
      <c r="B8" s="364"/>
      <c r="C8" s="400"/>
      <c r="D8" s="363"/>
      <c r="E8" s="368"/>
      <c r="F8" s="368"/>
      <c r="G8" s="368"/>
      <c r="H8" s="364"/>
      <c r="I8" s="393"/>
      <c r="J8" s="394"/>
      <c r="K8" s="363"/>
      <c r="L8" s="364"/>
      <c r="M8" s="402" t="s">
        <v>12</v>
      </c>
      <c r="N8" s="403"/>
      <c r="O8" s="385"/>
      <c r="P8" s="386"/>
      <c r="Q8" s="4"/>
      <c r="R8" s="4"/>
      <c r="S8" s="4"/>
      <c r="T8" s="4"/>
      <c r="U8" s="4"/>
      <c r="V8" s="4"/>
      <c r="W8" s="4"/>
      <c r="X8" s="4"/>
      <c r="Y8" s="4"/>
      <c r="Z8" s="5"/>
      <c r="AA8" s="4"/>
      <c r="AB8" s="4"/>
      <c r="AD8" s="7"/>
      <c r="AE8" s="8"/>
    </row>
    <row r="9" spans="1:31" ht="15" customHeight="1" thickBot="1" x14ac:dyDescent="0.35">
      <c r="A9" s="365"/>
      <c r="B9" s="366"/>
      <c r="C9" s="401"/>
      <c r="D9" s="365"/>
      <c r="E9" s="369"/>
      <c r="F9" s="369"/>
      <c r="G9" s="369"/>
      <c r="H9" s="366"/>
      <c r="I9" s="395"/>
      <c r="J9" s="396"/>
      <c r="K9" s="365"/>
      <c r="L9" s="366"/>
      <c r="M9" s="387" t="s">
        <v>13</v>
      </c>
      <c r="N9" s="388"/>
      <c r="O9" s="389" t="s">
        <v>14</v>
      </c>
      <c r="P9" s="390"/>
      <c r="Q9" s="4"/>
      <c r="R9" s="4"/>
      <c r="S9" s="4"/>
      <c r="T9" s="4"/>
      <c r="U9" s="4"/>
      <c r="V9" s="4"/>
      <c r="W9" s="4"/>
      <c r="X9" s="4"/>
      <c r="Y9" s="4"/>
      <c r="Z9" s="5"/>
      <c r="AA9" s="4"/>
      <c r="AB9" s="4"/>
      <c r="AD9" s="7"/>
      <c r="AE9" s="8"/>
    </row>
    <row r="10" spans="1:31" ht="15" customHeight="1" thickBot="1" x14ac:dyDescent="0.35">
      <c r="A10" s="76"/>
      <c r="B10" s="77"/>
      <c r="C10" s="77"/>
      <c r="D10" s="9"/>
      <c r="E10" s="9"/>
      <c r="F10" s="9"/>
      <c r="G10" s="9"/>
      <c r="H10" s="9"/>
      <c r="I10" s="73"/>
      <c r="J10" s="73"/>
      <c r="K10" s="9"/>
      <c r="L10" s="9"/>
      <c r="M10" s="74"/>
      <c r="N10" s="74"/>
      <c r="O10" s="75"/>
      <c r="P10" s="75"/>
      <c r="Q10" s="77"/>
      <c r="R10" s="77"/>
      <c r="S10" s="77"/>
      <c r="T10" s="77"/>
      <c r="U10" s="77"/>
      <c r="V10" s="77"/>
      <c r="W10" s="77"/>
      <c r="X10" s="77"/>
      <c r="Y10" s="77"/>
      <c r="Z10" s="78"/>
      <c r="AA10" s="77"/>
      <c r="AB10" s="77"/>
      <c r="AD10" s="79"/>
      <c r="AE10" s="80"/>
    </row>
    <row r="11" spans="1:31" ht="15" customHeight="1" x14ac:dyDescent="0.3">
      <c r="A11" s="361" t="s">
        <v>15</v>
      </c>
      <c r="B11" s="362"/>
      <c r="C11" s="334" t="s">
        <v>16</v>
      </c>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6"/>
    </row>
    <row r="12" spans="1:31" ht="15" customHeight="1" x14ac:dyDescent="0.3">
      <c r="A12" s="363"/>
      <c r="B12" s="364"/>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6"/>
    </row>
    <row r="13" spans="1:31" ht="15" customHeight="1" thickBot="1" x14ac:dyDescent="0.35">
      <c r="A13" s="365"/>
      <c r="B13" s="366"/>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9"/>
    </row>
    <row r="14" spans="1:31" ht="9" customHeight="1" thickBot="1" x14ac:dyDescent="0.35">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5">
      <c r="A15" s="370" t="s">
        <v>17</v>
      </c>
      <c r="B15" s="371"/>
      <c r="C15" s="380" t="s">
        <v>18</v>
      </c>
      <c r="D15" s="381"/>
      <c r="E15" s="381"/>
      <c r="F15" s="381"/>
      <c r="G15" s="381"/>
      <c r="H15" s="381"/>
      <c r="I15" s="381"/>
      <c r="J15" s="381"/>
      <c r="K15" s="382"/>
      <c r="L15" s="397" t="s">
        <v>19</v>
      </c>
      <c r="M15" s="430"/>
      <c r="N15" s="430"/>
      <c r="O15" s="430"/>
      <c r="P15" s="430"/>
      <c r="Q15" s="398"/>
      <c r="R15" s="431" t="s">
        <v>20</v>
      </c>
      <c r="S15" s="432"/>
      <c r="T15" s="432"/>
      <c r="U15" s="432"/>
      <c r="V15" s="432"/>
      <c r="W15" s="432"/>
      <c r="X15" s="433"/>
      <c r="Y15" s="397" t="s">
        <v>21</v>
      </c>
      <c r="Z15" s="398"/>
      <c r="AA15" s="422" t="s">
        <v>22</v>
      </c>
      <c r="AB15" s="423"/>
      <c r="AC15" s="423"/>
      <c r="AD15" s="423"/>
      <c r="AE15" s="424"/>
    </row>
    <row r="16" spans="1:31" ht="9" customHeight="1" thickBot="1" x14ac:dyDescent="0.35">
      <c r="A16" s="6"/>
      <c r="B16" s="4"/>
      <c r="C16" s="436"/>
      <c r="D16" s="436"/>
      <c r="E16" s="436"/>
      <c r="F16" s="436"/>
      <c r="G16" s="436"/>
      <c r="H16" s="436"/>
      <c r="I16" s="436"/>
      <c r="J16" s="436"/>
      <c r="K16" s="436"/>
      <c r="L16" s="436"/>
      <c r="M16" s="436"/>
      <c r="N16" s="436"/>
      <c r="O16" s="436"/>
      <c r="P16" s="436"/>
      <c r="Q16" s="436"/>
      <c r="R16" s="436"/>
      <c r="S16" s="436"/>
      <c r="T16" s="436"/>
      <c r="U16" s="436"/>
      <c r="V16" s="436"/>
      <c r="W16" s="436"/>
      <c r="X16" s="436"/>
      <c r="Y16" s="436"/>
      <c r="Z16" s="436"/>
      <c r="AA16" s="436"/>
      <c r="AB16" s="436"/>
      <c r="AD16" s="7"/>
      <c r="AE16" s="8"/>
    </row>
    <row r="17" spans="1:32" s="16" customFormat="1" ht="37.5" customHeight="1" thickBot="1" x14ac:dyDescent="0.35">
      <c r="A17" s="370" t="s">
        <v>23</v>
      </c>
      <c r="B17" s="371"/>
      <c r="C17" s="422" t="s">
        <v>100</v>
      </c>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4"/>
    </row>
    <row r="18" spans="1:32" ht="16.5" customHeight="1" thickBot="1" x14ac:dyDescent="0.35">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5">
      <c r="A19" s="397" t="s">
        <v>25</v>
      </c>
      <c r="B19" s="430"/>
      <c r="C19" s="430"/>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398"/>
      <c r="AF19" s="20"/>
    </row>
    <row r="20" spans="1:32" ht="32.1" customHeight="1" thickBot="1" x14ac:dyDescent="0.35">
      <c r="A20" s="103" t="s">
        <v>26</v>
      </c>
      <c r="B20" s="427" t="s">
        <v>27</v>
      </c>
      <c r="C20" s="428"/>
      <c r="D20" s="428"/>
      <c r="E20" s="428"/>
      <c r="F20" s="428"/>
      <c r="G20" s="428"/>
      <c r="H20" s="428"/>
      <c r="I20" s="428"/>
      <c r="J20" s="428"/>
      <c r="K20" s="428"/>
      <c r="L20" s="428"/>
      <c r="M20" s="428"/>
      <c r="N20" s="428"/>
      <c r="O20" s="429"/>
      <c r="P20" s="397" t="s">
        <v>28</v>
      </c>
      <c r="Q20" s="430"/>
      <c r="R20" s="430"/>
      <c r="S20" s="430"/>
      <c r="T20" s="430"/>
      <c r="U20" s="430"/>
      <c r="V20" s="430"/>
      <c r="W20" s="430"/>
      <c r="X20" s="430"/>
      <c r="Y20" s="430"/>
      <c r="Z20" s="430"/>
      <c r="AA20" s="430"/>
      <c r="AB20" s="430"/>
      <c r="AC20" s="430"/>
      <c r="AD20" s="430"/>
      <c r="AE20" s="398"/>
      <c r="AF20" s="20"/>
    </row>
    <row r="21" spans="1:32" ht="32.1" customHeight="1" thickBot="1" x14ac:dyDescent="0.35">
      <c r="A21" s="142">
        <v>344375848</v>
      </c>
      <c r="B21" s="111" t="s">
        <v>29</v>
      </c>
      <c r="C21" s="112" t="s">
        <v>8</v>
      </c>
      <c r="D21" s="112" t="s">
        <v>30</v>
      </c>
      <c r="E21" s="112" t="s">
        <v>31</v>
      </c>
      <c r="F21" s="112" t="s">
        <v>32</v>
      </c>
      <c r="G21" s="112" t="s">
        <v>33</v>
      </c>
      <c r="H21" s="112" t="s">
        <v>34</v>
      </c>
      <c r="I21" s="112" t="s">
        <v>35</v>
      </c>
      <c r="J21" s="112" t="s">
        <v>36</v>
      </c>
      <c r="K21" s="112" t="s">
        <v>37</v>
      </c>
      <c r="L21" s="112" t="s">
        <v>38</v>
      </c>
      <c r="M21" s="112" t="s">
        <v>39</v>
      </c>
      <c r="N21" s="112" t="s">
        <v>40</v>
      </c>
      <c r="O21" s="113" t="s">
        <v>41</v>
      </c>
      <c r="P21" s="280">
        <f>+AC22</f>
        <v>6056924000</v>
      </c>
      <c r="Q21" s="103" t="s">
        <v>29</v>
      </c>
      <c r="R21" s="104" t="s">
        <v>8</v>
      </c>
      <c r="S21" s="104" t="s">
        <v>30</v>
      </c>
      <c r="T21" s="104" t="s">
        <v>31</v>
      </c>
      <c r="U21" s="104" t="s">
        <v>32</v>
      </c>
      <c r="V21" s="104" t="s">
        <v>33</v>
      </c>
      <c r="W21" s="104" t="s">
        <v>34</v>
      </c>
      <c r="X21" s="104" t="s">
        <v>35</v>
      </c>
      <c r="Y21" s="104" t="s">
        <v>36</v>
      </c>
      <c r="Z21" s="104" t="s">
        <v>37</v>
      </c>
      <c r="AA21" s="104" t="s">
        <v>38</v>
      </c>
      <c r="AB21" s="104" t="s">
        <v>39</v>
      </c>
      <c r="AC21" s="104" t="s">
        <v>40</v>
      </c>
      <c r="AD21" s="133" t="s">
        <v>42</v>
      </c>
      <c r="AE21" s="133" t="s">
        <v>43</v>
      </c>
      <c r="AF21" s="1"/>
    </row>
    <row r="22" spans="1:32" ht="32.1" customHeight="1" x14ac:dyDescent="0.3">
      <c r="A22" s="130" t="s">
        <v>44</v>
      </c>
      <c r="B22" s="143">
        <v>75700000</v>
      </c>
      <c r="C22" s="149">
        <v>178522500</v>
      </c>
      <c r="D22" s="149">
        <v>3400000</v>
      </c>
      <c r="E22" s="149">
        <v>3321000</v>
      </c>
      <c r="F22" s="149">
        <v>4000000</v>
      </c>
      <c r="G22" s="149">
        <v>79432347.999999985</v>
      </c>
      <c r="H22" s="83"/>
      <c r="I22" s="83"/>
      <c r="J22" s="83"/>
      <c r="K22" s="83"/>
      <c r="L22" s="83"/>
      <c r="M22" s="83"/>
      <c r="N22" s="175">
        <f>SUM(B22:M22)</f>
        <v>344375848</v>
      </c>
      <c r="O22" s="276"/>
      <c r="P22" s="130" t="s">
        <v>45</v>
      </c>
      <c r="Q22" s="105">
        <v>1953342201</v>
      </c>
      <c r="R22" s="81">
        <v>1052637667</v>
      </c>
      <c r="S22" s="81"/>
      <c r="T22" s="81"/>
      <c r="U22" s="81">
        <v>930299730</v>
      </c>
      <c r="V22" s="106"/>
      <c r="W22" s="81">
        <v>2120644402</v>
      </c>
      <c r="X22" s="106"/>
      <c r="Y22" s="106"/>
      <c r="Z22" s="106"/>
      <c r="AA22" s="106"/>
      <c r="AB22" s="106"/>
      <c r="AC22" s="177">
        <f>SUM(Q22:AB22)</f>
        <v>6056924000</v>
      </c>
      <c r="AE22" s="173"/>
      <c r="AF22" s="1"/>
    </row>
    <row r="23" spans="1:32" ht="32.1" customHeight="1" x14ac:dyDescent="0.3">
      <c r="A23" s="131" t="s">
        <v>46</v>
      </c>
      <c r="B23" s="82">
        <v>55216000</v>
      </c>
      <c r="C23" s="81">
        <v>3004000</v>
      </c>
      <c r="D23" s="81"/>
      <c r="E23" s="81"/>
      <c r="F23" s="81"/>
      <c r="G23" s="81"/>
      <c r="H23" s="81"/>
      <c r="I23" s="81"/>
      <c r="J23" s="81"/>
      <c r="K23" s="81"/>
      <c r="L23" s="81"/>
      <c r="M23" s="81"/>
      <c r="N23" s="81">
        <f>SUM(B23:M23)</f>
        <v>58220000</v>
      </c>
      <c r="O23" s="277">
        <f>IFERROR(N23/(SUMIF(B23:M23,"&gt;0",B22:M22))," ")</f>
        <v>0.22901198753060803</v>
      </c>
      <c r="P23" s="131" t="s">
        <v>47</v>
      </c>
      <c r="Q23" s="82">
        <v>1953342201</v>
      </c>
      <c r="R23" s="81">
        <v>1088637667</v>
      </c>
      <c r="S23" s="81"/>
      <c r="T23" s="81"/>
      <c r="U23" s="81"/>
      <c r="V23" s="81"/>
      <c r="W23" s="81"/>
      <c r="X23" s="81"/>
      <c r="Y23" s="81"/>
      <c r="Z23" s="81"/>
      <c r="AA23" s="81"/>
      <c r="AB23" s="81"/>
      <c r="AC23" s="81">
        <f>SUM(Q23:AB23)</f>
        <v>3041979868</v>
      </c>
      <c r="AD23" s="294">
        <f>AC23/SUM(Q22:R22)</f>
        <v>1.0119761281115807</v>
      </c>
      <c r="AE23" s="273">
        <f>AC23/AC22</f>
        <v>0.50223180413028135</v>
      </c>
      <c r="AF23" s="1"/>
    </row>
    <row r="24" spans="1:32" ht="32.1" customHeight="1" x14ac:dyDescent="0.3">
      <c r="A24" s="131" t="s">
        <v>48</v>
      </c>
      <c r="B24" s="163">
        <f>A21-B23</f>
        <v>289159848</v>
      </c>
      <c r="C24" s="164">
        <f>B24-C23</f>
        <v>286155848</v>
      </c>
      <c r="D24" s="164"/>
      <c r="E24" s="164"/>
      <c r="F24" s="164"/>
      <c r="G24" s="164"/>
      <c r="H24" s="164"/>
      <c r="I24" s="164"/>
      <c r="J24" s="164"/>
      <c r="K24" s="164"/>
      <c r="L24" s="164"/>
      <c r="M24" s="164"/>
      <c r="N24" s="170">
        <f>MIN(B24:M24)</f>
        <v>286155848</v>
      </c>
      <c r="O24" s="278"/>
      <c r="P24" s="131" t="s">
        <v>44</v>
      </c>
      <c r="Q24" s="82">
        <v>0</v>
      </c>
      <c r="R24" s="81">
        <v>84449655</v>
      </c>
      <c r="S24" s="81">
        <v>385182994.30000001</v>
      </c>
      <c r="T24" s="81">
        <v>385182994.30000001</v>
      </c>
      <c r="U24" s="81">
        <v>385182994.30000001</v>
      </c>
      <c r="V24" s="81">
        <v>385182994.30000001</v>
      </c>
      <c r="W24" s="81">
        <v>385182994.30000001</v>
      </c>
      <c r="X24" s="81">
        <v>385182994.30000001</v>
      </c>
      <c r="Y24" s="81">
        <v>385182994.30000001</v>
      </c>
      <c r="Z24" s="81">
        <v>385182994.30000001</v>
      </c>
      <c r="AA24" s="81">
        <v>385182994.30000001</v>
      </c>
      <c r="AB24" s="81">
        <v>2505827396.3000002</v>
      </c>
      <c r="AC24" s="176">
        <f>SUM(Q24:AB24)</f>
        <v>6056924000.000001</v>
      </c>
      <c r="AD24" s="294"/>
      <c r="AE24" s="274"/>
      <c r="AF24" s="1"/>
    </row>
    <row r="25" spans="1:32" ht="32.1" customHeight="1" thickBot="1" x14ac:dyDescent="0.35">
      <c r="A25" s="132" t="s">
        <v>49</v>
      </c>
      <c r="B25" s="114">
        <v>102367667</v>
      </c>
      <c r="C25" s="115">
        <v>137596201</v>
      </c>
      <c r="D25" s="115"/>
      <c r="E25" s="115"/>
      <c r="F25" s="115"/>
      <c r="G25" s="115"/>
      <c r="H25" s="115"/>
      <c r="I25" s="115"/>
      <c r="J25" s="115"/>
      <c r="K25" s="115"/>
      <c r="L25" s="115"/>
      <c r="M25" s="115"/>
      <c r="N25" s="115">
        <f>SUM(B25:M25)</f>
        <v>239963868</v>
      </c>
      <c r="O25" s="279">
        <f>+N25/N22</f>
        <v>0.69680806419386299</v>
      </c>
      <c r="P25" s="132" t="s">
        <v>49</v>
      </c>
      <c r="Q25" s="114"/>
      <c r="R25" s="115">
        <v>84449655</v>
      </c>
      <c r="S25" s="115"/>
      <c r="T25" s="115"/>
      <c r="U25" s="115"/>
      <c r="V25" s="115"/>
      <c r="W25" s="115"/>
      <c r="X25" s="115"/>
      <c r="Y25" s="115"/>
      <c r="Z25" s="115"/>
      <c r="AA25" s="115"/>
      <c r="AB25" s="115"/>
      <c r="AC25" s="115">
        <f>SUM(Q25:AB25)</f>
        <v>84449655</v>
      </c>
      <c r="AD25" s="295">
        <f>AC25/SUM(Q24:R24)</f>
        <v>1</v>
      </c>
      <c r="AE25" s="275">
        <f>AC25/AC24</f>
        <v>1.3942663800965637E-2</v>
      </c>
      <c r="AF25" s="1"/>
    </row>
    <row r="26" spans="1:32" customFormat="1" ht="16.5" customHeight="1" thickBot="1" x14ac:dyDescent="0.35"/>
    <row r="27" spans="1:32" ht="33.9" customHeight="1" x14ac:dyDescent="0.3">
      <c r="A27" s="356" t="s">
        <v>50</v>
      </c>
      <c r="B27" s="357"/>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8"/>
    </row>
    <row r="28" spans="1:32" ht="15" customHeight="1" x14ac:dyDescent="0.3">
      <c r="A28" s="331" t="s">
        <v>51</v>
      </c>
      <c r="B28" s="333" t="s">
        <v>52</v>
      </c>
      <c r="C28" s="333"/>
      <c r="D28" s="333" t="s">
        <v>53</v>
      </c>
      <c r="E28" s="333"/>
      <c r="F28" s="333"/>
      <c r="G28" s="333"/>
      <c r="H28" s="333"/>
      <c r="I28" s="333"/>
      <c r="J28" s="333"/>
      <c r="K28" s="333"/>
      <c r="L28" s="333"/>
      <c r="M28" s="333"/>
      <c r="N28" s="333"/>
      <c r="O28" s="333"/>
      <c r="P28" s="333" t="s">
        <v>40</v>
      </c>
      <c r="Q28" s="333" t="s">
        <v>54</v>
      </c>
      <c r="R28" s="333"/>
      <c r="S28" s="333"/>
      <c r="T28" s="333"/>
      <c r="U28" s="333"/>
      <c r="V28" s="333"/>
      <c r="W28" s="333"/>
      <c r="X28" s="333"/>
      <c r="Y28" s="333" t="s">
        <v>55</v>
      </c>
      <c r="Z28" s="333"/>
      <c r="AA28" s="333"/>
      <c r="AB28" s="333"/>
      <c r="AC28" s="333"/>
      <c r="AD28" s="333"/>
      <c r="AE28" s="359"/>
    </row>
    <row r="29" spans="1:32" ht="27" customHeight="1" x14ac:dyDescent="0.3">
      <c r="A29" s="331"/>
      <c r="B29" s="333"/>
      <c r="C29" s="333"/>
      <c r="D29" s="99" t="s">
        <v>29</v>
      </c>
      <c r="E29" s="99" t="s">
        <v>8</v>
      </c>
      <c r="F29" s="99" t="s">
        <v>30</v>
      </c>
      <c r="G29" s="99" t="s">
        <v>31</v>
      </c>
      <c r="H29" s="99" t="s">
        <v>32</v>
      </c>
      <c r="I29" s="99" t="s">
        <v>33</v>
      </c>
      <c r="J29" s="99" t="s">
        <v>34</v>
      </c>
      <c r="K29" s="99" t="s">
        <v>35</v>
      </c>
      <c r="L29" s="99" t="s">
        <v>36</v>
      </c>
      <c r="M29" s="99" t="s">
        <v>37</v>
      </c>
      <c r="N29" s="99" t="s">
        <v>38</v>
      </c>
      <c r="O29" s="99" t="s">
        <v>39</v>
      </c>
      <c r="P29" s="333"/>
      <c r="Q29" s="333"/>
      <c r="R29" s="333"/>
      <c r="S29" s="333"/>
      <c r="T29" s="333"/>
      <c r="U29" s="333"/>
      <c r="V29" s="333"/>
      <c r="W29" s="333"/>
      <c r="X29" s="333"/>
      <c r="Y29" s="333"/>
      <c r="Z29" s="333"/>
      <c r="AA29" s="333"/>
      <c r="AB29" s="333"/>
      <c r="AC29" s="333"/>
      <c r="AD29" s="333"/>
      <c r="AE29" s="359"/>
    </row>
    <row r="30" spans="1:32" ht="42" customHeight="1" thickBot="1" x14ac:dyDescent="0.35">
      <c r="A30" s="282" t="s">
        <v>56</v>
      </c>
      <c r="B30" s="435" t="s">
        <v>56</v>
      </c>
      <c r="C30" s="435"/>
      <c r="D30" s="102"/>
      <c r="E30" s="102"/>
      <c r="F30" s="102"/>
      <c r="G30" s="102"/>
      <c r="H30" s="102"/>
      <c r="I30" s="102"/>
      <c r="J30" s="102"/>
      <c r="K30" s="102"/>
      <c r="L30" s="102"/>
      <c r="M30" s="102"/>
      <c r="N30" s="102"/>
      <c r="O30" s="102"/>
      <c r="P30" s="108">
        <f>SUM(D30:O30)</f>
        <v>0</v>
      </c>
      <c r="Q30" s="434" t="s">
        <v>56</v>
      </c>
      <c r="R30" s="434"/>
      <c r="S30" s="434"/>
      <c r="T30" s="434"/>
      <c r="U30" s="434"/>
      <c r="V30" s="434"/>
      <c r="W30" s="434"/>
      <c r="X30" s="434"/>
      <c r="Y30" s="425"/>
      <c r="Z30" s="425"/>
      <c r="AA30" s="425"/>
      <c r="AB30" s="425"/>
      <c r="AC30" s="425"/>
      <c r="AD30" s="425"/>
      <c r="AE30" s="426"/>
    </row>
    <row r="31" spans="1:32" ht="12" customHeight="1" thickBot="1" x14ac:dyDescent="0.35">
      <c r="A31" s="116"/>
      <c r="B31" s="117"/>
      <c r="C31" s="117"/>
      <c r="D31" s="9"/>
      <c r="E31" s="9"/>
      <c r="F31" s="9"/>
      <c r="G31" s="9"/>
      <c r="H31" s="9"/>
      <c r="I31" s="9"/>
      <c r="J31" s="9"/>
      <c r="K31" s="9"/>
      <c r="L31" s="9"/>
      <c r="M31" s="9"/>
      <c r="N31" s="9"/>
      <c r="O31" s="9"/>
      <c r="P31" s="118"/>
      <c r="Q31" s="119"/>
      <c r="R31" s="119"/>
      <c r="S31" s="119"/>
      <c r="T31" s="119"/>
      <c r="U31" s="119"/>
      <c r="V31" s="119"/>
      <c r="W31" s="119"/>
      <c r="X31" s="119"/>
      <c r="Y31" s="119"/>
      <c r="Z31" s="119"/>
      <c r="AA31" s="119"/>
      <c r="AB31" s="119"/>
      <c r="AC31" s="119"/>
      <c r="AD31" s="119"/>
      <c r="AE31" s="120"/>
    </row>
    <row r="32" spans="1:32" ht="45" customHeight="1" x14ac:dyDescent="0.3">
      <c r="A32" s="334" t="s">
        <v>57</v>
      </c>
      <c r="B32" s="335"/>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6"/>
    </row>
    <row r="33" spans="1:41" ht="23.1" customHeight="1" x14ac:dyDescent="0.3">
      <c r="A33" s="331" t="s">
        <v>58</v>
      </c>
      <c r="B33" s="333" t="s">
        <v>59</v>
      </c>
      <c r="C33" s="333" t="s">
        <v>52</v>
      </c>
      <c r="D33" s="333" t="s">
        <v>60</v>
      </c>
      <c r="E33" s="333"/>
      <c r="F33" s="333"/>
      <c r="G33" s="333"/>
      <c r="H33" s="333"/>
      <c r="I33" s="333"/>
      <c r="J33" s="333"/>
      <c r="K33" s="333"/>
      <c r="L33" s="333"/>
      <c r="M33" s="333"/>
      <c r="N33" s="333"/>
      <c r="O33" s="333"/>
      <c r="P33" s="333"/>
      <c r="Q33" s="333" t="s">
        <v>61</v>
      </c>
      <c r="R33" s="333"/>
      <c r="S33" s="333"/>
      <c r="T33" s="333"/>
      <c r="U33" s="333"/>
      <c r="V33" s="333"/>
      <c r="W33" s="333"/>
      <c r="X33" s="333"/>
      <c r="Y33" s="333"/>
      <c r="Z33" s="333"/>
      <c r="AA33" s="333"/>
      <c r="AB33" s="333"/>
      <c r="AC33" s="333"/>
      <c r="AD33" s="333"/>
      <c r="AE33" s="359"/>
      <c r="AG33" s="21"/>
      <c r="AH33" s="21"/>
      <c r="AI33" s="21"/>
      <c r="AJ33" s="21"/>
      <c r="AK33" s="21"/>
      <c r="AL33" s="21"/>
      <c r="AM33" s="21"/>
      <c r="AN33" s="21"/>
      <c r="AO33" s="21"/>
    </row>
    <row r="34" spans="1:41" ht="27" customHeight="1" x14ac:dyDescent="0.3">
      <c r="A34" s="331"/>
      <c r="B34" s="333"/>
      <c r="C34" s="360"/>
      <c r="D34" s="99" t="s">
        <v>29</v>
      </c>
      <c r="E34" s="99" t="s">
        <v>8</v>
      </c>
      <c r="F34" s="99" t="s">
        <v>30</v>
      </c>
      <c r="G34" s="99" t="s">
        <v>31</v>
      </c>
      <c r="H34" s="99" t="s">
        <v>32</v>
      </c>
      <c r="I34" s="99" t="s">
        <v>33</v>
      </c>
      <c r="J34" s="99" t="s">
        <v>34</v>
      </c>
      <c r="K34" s="99" t="s">
        <v>35</v>
      </c>
      <c r="L34" s="99" t="s">
        <v>36</v>
      </c>
      <c r="M34" s="99" t="s">
        <v>37</v>
      </c>
      <c r="N34" s="99" t="s">
        <v>38</v>
      </c>
      <c r="O34" s="99" t="s">
        <v>39</v>
      </c>
      <c r="P34" s="99" t="s">
        <v>40</v>
      </c>
      <c r="Q34" s="311" t="s">
        <v>62</v>
      </c>
      <c r="R34" s="312"/>
      <c r="S34" s="312"/>
      <c r="T34" s="337"/>
      <c r="U34" s="333" t="s">
        <v>63</v>
      </c>
      <c r="V34" s="333"/>
      <c r="W34" s="333"/>
      <c r="X34" s="333"/>
      <c r="Y34" s="333" t="s">
        <v>64</v>
      </c>
      <c r="Z34" s="333"/>
      <c r="AA34" s="333"/>
      <c r="AB34" s="333"/>
      <c r="AC34" s="333" t="s">
        <v>65</v>
      </c>
      <c r="AD34" s="333"/>
      <c r="AE34" s="359"/>
      <c r="AG34" s="21"/>
      <c r="AH34" s="21"/>
      <c r="AI34" s="21"/>
      <c r="AJ34" s="21"/>
      <c r="AK34" s="21"/>
      <c r="AL34" s="21"/>
      <c r="AM34" s="21"/>
      <c r="AN34" s="21"/>
      <c r="AO34" s="21"/>
    </row>
    <row r="35" spans="1:41" ht="117.75" customHeight="1" x14ac:dyDescent="0.3">
      <c r="A35" s="326" t="s">
        <v>100</v>
      </c>
      <c r="B35" s="328">
        <f>SUM(B41:B52)</f>
        <v>0.57999999999999996</v>
      </c>
      <c r="C35" s="22" t="s">
        <v>66</v>
      </c>
      <c r="D35" s="136">
        <v>0</v>
      </c>
      <c r="E35" s="136">
        <v>1</v>
      </c>
      <c r="F35" s="136">
        <v>1</v>
      </c>
      <c r="G35" s="136">
        <v>1</v>
      </c>
      <c r="H35" s="136">
        <v>1</v>
      </c>
      <c r="I35" s="136">
        <v>0</v>
      </c>
      <c r="J35" s="136">
        <v>0</v>
      </c>
      <c r="K35" s="136">
        <v>0</v>
      </c>
      <c r="L35" s="136">
        <v>0</v>
      </c>
      <c r="M35" s="136">
        <v>0</v>
      </c>
      <c r="N35" s="136">
        <v>0</v>
      </c>
      <c r="O35" s="136">
        <v>0</v>
      </c>
      <c r="P35" s="136">
        <f>MAX(D35:O35)</f>
        <v>1</v>
      </c>
      <c r="Q35" s="475" t="s">
        <v>101</v>
      </c>
      <c r="R35" s="476"/>
      <c r="S35" s="476"/>
      <c r="T35" s="477"/>
      <c r="U35" s="481" t="s">
        <v>102</v>
      </c>
      <c r="V35" s="482"/>
      <c r="W35" s="482"/>
      <c r="X35" s="483"/>
      <c r="Y35" s="475" t="s">
        <v>103</v>
      </c>
      <c r="Z35" s="476"/>
      <c r="AA35" s="476"/>
      <c r="AB35" s="476"/>
      <c r="AC35" s="471" t="s">
        <v>104</v>
      </c>
      <c r="AD35" s="471"/>
      <c r="AE35" s="472"/>
      <c r="AG35" s="21"/>
      <c r="AH35" s="21"/>
      <c r="AI35" s="21"/>
      <c r="AJ35" s="21"/>
      <c r="AK35" s="21"/>
      <c r="AL35" s="21"/>
      <c r="AM35" s="21"/>
      <c r="AN35" s="21"/>
      <c r="AO35" s="21"/>
    </row>
    <row r="36" spans="1:41" ht="117.75" customHeight="1" thickBot="1" x14ac:dyDescent="0.35">
      <c r="A36" s="327"/>
      <c r="B36" s="329"/>
      <c r="C36" s="23" t="s">
        <v>71</v>
      </c>
      <c r="D36" s="212">
        <v>0</v>
      </c>
      <c r="E36" s="212">
        <v>1</v>
      </c>
      <c r="F36" s="24"/>
      <c r="G36" s="25"/>
      <c r="H36" s="25"/>
      <c r="I36" s="25"/>
      <c r="J36" s="25"/>
      <c r="K36" s="25"/>
      <c r="L36" s="25"/>
      <c r="M36" s="25"/>
      <c r="N36" s="25"/>
      <c r="O36" s="25"/>
      <c r="P36" s="72">
        <f>MAX(D36:O36)</f>
        <v>1</v>
      </c>
      <c r="Q36" s="478"/>
      <c r="R36" s="479"/>
      <c r="S36" s="479"/>
      <c r="T36" s="480"/>
      <c r="U36" s="484"/>
      <c r="V36" s="485"/>
      <c r="W36" s="485"/>
      <c r="X36" s="486"/>
      <c r="Y36" s="478"/>
      <c r="Z36" s="479"/>
      <c r="AA36" s="479"/>
      <c r="AB36" s="479"/>
      <c r="AC36" s="473"/>
      <c r="AD36" s="473"/>
      <c r="AE36" s="474"/>
      <c r="AG36" s="21"/>
      <c r="AH36" s="21"/>
      <c r="AI36" s="21"/>
      <c r="AJ36" s="21"/>
      <c r="AK36" s="21"/>
      <c r="AL36" s="21"/>
      <c r="AM36" s="21"/>
      <c r="AN36" s="21"/>
      <c r="AO36" s="21"/>
    </row>
    <row r="37" spans="1:41" customFormat="1" ht="17.25" customHeight="1" thickBot="1" x14ac:dyDescent="0.35"/>
    <row r="38" spans="1:41" ht="45" customHeight="1" thickBot="1" x14ac:dyDescent="0.35">
      <c r="A38" s="334" t="s">
        <v>72</v>
      </c>
      <c r="B38" s="335"/>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6"/>
      <c r="AG38" s="21"/>
      <c r="AH38" s="21"/>
      <c r="AI38" s="21"/>
      <c r="AJ38" s="21"/>
      <c r="AK38" s="21"/>
      <c r="AL38" s="21"/>
      <c r="AM38" s="21"/>
      <c r="AN38" s="21"/>
      <c r="AO38" s="21"/>
    </row>
    <row r="39" spans="1:41" ht="26.1" customHeight="1" x14ac:dyDescent="0.3">
      <c r="A39" s="330" t="s">
        <v>73</v>
      </c>
      <c r="B39" s="332" t="s">
        <v>74</v>
      </c>
      <c r="C39" s="338" t="s">
        <v>75</v>
      </c>
      <c r="D39" s="340" t="s">
        <v>76</v>
      </c>
      <c r="E39" s="341"/>
      <c r="F39" s="341"/>
      <c r="G39" s="341"/>
      <c r="H39" s="341"/>
      <c r="I39" s="341"/>
      <c r="J39" s="341"/>
      <c r="K39" s="341"/>
      <c r="L39" s="341"/>
      <c r="M39" s="341"/>
      <c r="N39" s="341"/>
      <c r="O39" s="341"/>
      <c r="P39" s="342"/>
      <c r="Q39" s="332" t="s">
        <v>77</v>
      </c>
      <c r="R39" s="332"/>
      <c r="S39" s="332"/>
      <c r="T39" s="332"/>
      <c r="U39" s="332"/>
      <c r="V39" s="332"/>
      <c r="W39" s="332"/>
      <c r="X39" s="332"/>
      <c r="Y39" s="332"/>
      <c r="Z39" s="332"/>
      <c r="AA39" s="332"/>
      <c r="AB39" s="332"/>
      <c r="AC39" s="332"/>
      <c r="AD39" s="332"/>
      <c r="AE39" s="355"/>
      <c r="AG39" s="21"/>
      <c r="AH39" s="21"/>
      <c r="AI39" s="21"/>
      <c r="AJ39" s="21"/>
      <c r="AK39" s="21"/>
      <c r="AL39" s="21"/>
      <c r="AM39" s="21"/>
      <c r="AN39" s="21"/>
      <c r="AO39" s="21"/>
    </row>
    <row r="40" spans="1:41" ht="26.1" customHeight="1" x14ac:dyDescent="0.3">
      <c r="A40" s="331"/>
      <c r="B40" s="333"/>
      <c r="C40" s="339"/>
      <c r="D40" s="99" t="s">
        <v>78</v>
      </c>
      <c r="E40" s="99" t="s">
        <v>79</v>
      </c>
      <c r="F40" s="99" t="s">
        <v>80</v>
      </c>
      <c r="G40" s="99" t="s">
        <v>81</v>
      </c>
      <c r="H40" s="99" t="s">
        <v>82</v>
      </c>
      <c r="I40" s="99" t="s">
        <v>83</v>
      </c>
      <c r="J40" s="99" t="s">
        <v>84</v>
      </c>
      <c r="K40" s="99" t="s">
        <v>85</v>
      </c>
      <c r="L40" s="99" t="s">
        <v>86</v>
      </c>
      <c r="M40" s="99" t="s">
        <v>87</v>
      </c>
      <c r="N40" s="99" t="s">
        <v>88</v>
      </c>
      <c r="O40" s="99" t="s">
        <v>89</v>
      </c>
      <c r="P40" s="99" t="s">
        <v>90</v>
      </c>
      <c r="Q40" s="311" t="s">
        <v>91</v>
      </c>
      <c r="R40" s="312"/>
      <c r="S40" s="312"/>
      <c r="T40" s="312"/>
      <c r="U40" s="312"/>
      <c r="V40" s="312"/>
      <c r="W40" s="312"/>
      <c r="X40" s="337"/>
      <c r="Y40" s="311" t="s">
        <v>92</v>
      </c>
      <c r="Z40" s="312"/>
      <c r="AA40" s="312"/>
      <c r="AB40" s="312"/>
      <c r="AC40" s="312"/>
      <c r="AD40" s="312"/>
      <c r="AE40" s="313"/>
      <c r="AG40" s="26"/>
      <c r="AH40" s="26"/>
      <c r="AI40" s="26"/>
      <c r="AJ40" s="26"/>
      <c r="AK40" s="26"/>
      <c r="AL40" s="26"/>
      <c r="AM40" s="26"/>
      <c r="AN40" s="26"/>
      <c r="AO40" s="26"/>
    </row>
    <row r="41" spans="1:41" ht="86.25" customHeight="1" x14ac:dyDescent="0.3">
      <c r="A41" s="450" t="s">
        <v>105</v>
      </c>
      <c r="B41" s="439">
        <v>9.6000000000000002E-2</v>
      </c>
      <c r="C41" s="29" t="s">
        <v>66</v>
      </c>
      <c r="D41" s="30">
        <v>0</v>
      </c>
      <c r="E41" s="30">
        <v>0.3</v>
      </c>
      <c r="F41" s="30">
        <v>0.3</v>
      </c>
      <c r="G41" s="30">
        <v>0.3</v>
      </c>
      <c r="H41" s="30">
        <v>0.1</v>
      </c>
      <c r="I41" s="30"/>
      <c r="J41" s="30"/>
      <c r="K41" s="30"/>
      <c r="L41" s="30"/>
      <c r="M41" s="30"/>
      <c r="N41" s="30"/>
      <c r="O41" s="30"/>
      <c r="P41" s="109">
        <f t="shared" ref="P41:P52" si="0">SUM(D41:O41)</f>
        <v>0.99999999999999989</v>
      </c>
      <c r="Q41" s="441" t="s">
        <v>106</v>
      </c>
      <c r="R41" s="442"/>
      <c r="S41" s="442"/>
      <c r="T41" s="442"/>
      <c r="U41" s="442"/>
      <c r="V41" s="442"/>
      <c r="W41" s="442"/>
      <c r="X41" s="453"/>
      <c r="Y41" s="462" t="s">
        <v>107</v>
      </c>
      <c r="Z41" s="463"/>
      <c r="AA41" s="463"/>
      <c r="AB41" s="463"/>
      <c r="AC41" s="463"/>
      <c r="AD41" s="463"/>
      <c r="AE41" s="464"/>
    </row>
    <row r="42" spans="1:41" ht="120" customHeight="1" x14ac:dyDescent="0.3">
      <c r="A42" s="451"/>
      <c r="B42" s="452"/>
      <c r="C42" s="27" t="s">
        <v>71</v>
      </c>
      <c r="D42" s="28">
        <v>0</v>
      </c>
      <c r="E42" s="28">
        <v>0.3</v>
      </c>
      <c r="F42" s="28"/>
      <c r="G42" s="28"/>
      <c r="H42" s="28"/>
      <c r="I42" s="28"/>
      <c r="J42" s="28"/>
      <c r="K42" s="28"/>
      <c r="L42" s="28"/>
      <c r="M42" s="28"/>
      <c r="N42" s="28"/>
      <c r="O42" s="28"/>
      <c r="P42" s="109">
        <f t="shared" si="0"/>
        <v>0.3</v>
      </c>
      <c r="Q42" s="454"/>
      <c r="R42" s="455"/>
      <c r="S42" s="455"/>
      <c r="T42" s="455"/>
      <c r="U42" s="455"/>
      <c r="V42" s="455"/>
      <c r="W42" s="455"/>
      <c r="X42" s="456"/>
      <c r="Y42" s="465"/>
      <c r="Z42" s="466"/>
      <c r="AA42" s="466"/>
      <c r="AB42" s="466"/>
      <c r="AC42" s="466"/>
      <c r="AD42" s="466"/>
      <c r="AE42" s="467"/>
    </row>
    <row r="43" spans="1:41" ht="100.5" customHeight="1" x14ac:dyDescent="0.3">
      <c r="A43" s="450" t="s">
        <v>108</v>
      </c>
      <c r="B43" s="439">
        <v>9.7000000000000003E-2</v>
      </c>
      <c r="C43" s="29" t="s">
        <v>66</v>
      </c>
      <c r="D43" s="30">
        <v>0</v>
      </c>
      <c r="E43" s="30">
        <v>0.2</v>
      </c>
      <c r="F43" s="30">
        <v>0.3</v>
      </c>
      <c r="G43" s="30">
        <v>0.3</v>
      </c>
      <c r="H43" s="30">
        <v>0.2</v>
      </c>
      <c r="I43" s="30"/>
      <c r="J43" s="30"/>
      <c r="K43" s="30"/>
      <c r="L43" s="30"/>
      <c r="M43" s="30"/>
      <c r="N43" s="30"/>
      <c r="O43" s="30"/>
      <c r="P43" s="109">
        <f t="shared" ref="P43:P48" si="1">SUM(D43:O43)</f>
        <v>1</v>
      </c>
      <c r="Q43" s="441" t="s">
        <v>109</v>
      </c>
      <c r="R43" s="442"/>
      <c r="S43" s="442"/>
      <c r="T43" s="442"/>
      <c r="U43" s="442"/>
      <c r="V43" s="442"/>
      <c r="W43" s="442"/>
      <c r="X43" s="453"/>
      <c r="Y43" s="462" t="s">
        <v>110</v>
      </c>
      <c r="Z43" s="463"/>
      <c r="AA43" s="463"/>
      <c r="AB43" s="463"/>
      <c r="AC43" s="463"/>
      <c r="AD43" s="463"/>
      <c r="AE43" s="464"/>
    </row>
    <row r="44" spans="1:41" ht="89.25" customHeight="1" x14ac:dyDescent="0.3">
      <c r="A44" s="451"/>
      <c r="B44" s="452"/>
      <c r="C44" s="27" t="s">
        <v>71</v>
      </c>
      <c r="D44" s="28">
        <v>0</v>
      </c>
      <c r="E44" s="28">
        <v>0.2</v>
      </c>
      <c r="F44" s="28"/>
      <c r="G44" s="28"/>
      <c r="H44" s="28"/>
      <c r="I44" s="28"/>
      <c r="J44" s="28"/>
      <c r="K44" s="28"/>
      <c r="L44" s="28"/>
      <c r="M44" s="28"/>
      <c r="N44" s="28"/>
      <c r="O44" s="28"/>
      <c r="P44" s="109">
        <f t="shared" si="1"/>
        <v>0.2</v>
      </c>
      <c r="Q44" s="454"/>
      <c r="R44" s="455"/>
      <c r="S44" s="455"/>
      <c r="T44" s="455"/>
      <c r="U44" s="455"/>
      <c r="V44" s="455"/>
      <c r="W44" s="455"/>
      <c r="X44" s="456"/>
      <c r="Y44" s="465"/>
      <c r="Z44" s="466"/>
      <c r="AA44" s="466"/>
      <c r="AB44" s="466"/>
      <c r="AC44" s="466"/>
      <c r="AD44" s="466"/>
      <c r="AE44" s="467"/>
    </row>
    <row r="45" spans="1:41" ht="61.5" customHeight="1" x14ac:dyDescent="0.3">
      <c r="A45" s="320" t="s">
        <v>111</v>
      </c>
      <c r="B45" s="439">
        <v>9.7000000000000003E-2</v>
      </c>
      <c r="C45" s="29" t="s">
        <v>66</v>
      </c>
      <c r="D45" s="30">
        <v>0</v>
      </c>
      <c r="E45" s="30">
        <v>0.1</v>
      </c>
      <c r="F45" s="30">
        <v>0.2</v>
      </c>
      <c r="G45" s="30">
        <v>0.35</v>
      </c>
      <c r="H45" s="30">
        <v>0.35</v>
      </c>
      <c r="I45" s="30"/>
      <c r="J45" s="30"/>
      <c r="K45" s="30"/>
      <c r="L45" s="30"/>
      <c r="M45" s="30"/>
      <c r="N45" s="30"/>
      <c r="O45" s="30"/>
      <c r="P45" s="109">
        <f t="shared" si="1"/>
        <v>1</v>
      </c>
      <c r="Q45" s="441" t="s">
        <v>112</v>
      </c>
      <c r="R45" s="442"/>
      <c r="S45" s="442"/>
      <c r="T45" s="442"/>
      <c r="U45" s="442"/>
      <c r="V45" s="442"/>
      <c r="W45" s="442"/>
      <c r="X45" s="453"/>
      <c r="Y45" s="462" t="s">
        <v>113</v>
      </c>
      <c r="Z45" s="463"/>
      <c r="AA45" s="463"/>
      <c r="AB45" s="463"/>
      <c r="AC45" s="463"/>
      <c r="AD45" s="463"/>
      <c r="AE45" s="464"/>
    </row>
    <row r="46" spans="1:41" ht="74.25" customHeight="1" x14ac:dyDescent="0.3">
      <c r="A46" s="324"/>
      <c r="B46" s="452"/>
      <c r="C46" s="27" t="s">
        <v>71</v>
      </c>
      <c r="D46" s="28">
        <v>0</v>
      </c>
      <c r="E46" s="28">
        <v>0.1</v>
      </c>
      <c r="F46" s="28"/>
      <c r="G46" s="28"/>
      <c r="H46" s="28"/>
      <c r="I46" s="28"/>
      <c r="J46" s="28"/>
      <c r="K46" s="28"/>
      <c r="L46" s="28"/>
      <c r="M46" s="28"/>
      <c r="N46" s="28"/>
      <c r="O46" s="28"/>
      <c r="P46" s="109">
        <f t="shared" si="1"/>
        <v>0.1</v>
      </c>
      <c r="Q46" s="454"/>
      <c r="R46" s="455"/>
      <c r="S46" s="455"/>
      <c r="T46" s="455"/>
      <c r="U46" s="455"/>
      <c r="V46" s="455"/>
      <c r="W46" s="455"/>
      <c r="X46" s="456"/>
      <c r="Y46" s="465"/>
      <c r="Z46" s="466"/>
      <c r="AA46" s="466"/>
      <c r="AB46" s="466"/>
      <c r="AC46" s="466"/>
      <c r="AD46" s="466"/>
      <c r="AE46" s="467"/>
    </row>
    <row r="47" spans="1:41" ht="74.25" customHeight="1" x14ac:dyDescent="0.3">
      <c r="A47" s="450" t="s">
        <v>114</v>
      </c>
      <c r="B47" s="439">
        <v>9.7000000000000003E-2</v>
      </c>
      <c r="C47" s="29" t="s">
        <v>66</v>
      </c>
      <c r="D47" s="30">
        <v>0</v>
      </c>
      <c r="E47" s="30">
        <v>0.1</v>
      </c>
      <c r="F47" s="30">
        <v>0.3</v>
      </c>
      <c r="G47" s="30">
        <v>0.3</v>
      </c>
      <c r="H47" s="30">
        <v>0.3</v>
      </c>
      <c r="I47" s="30"/>
      <c r="J47" s="30"/>
      <c r="K47" s="30"/>
      <c r="L47" s="30"/>
      <c r="M47" s="30"/>
      <c r="N47" s="30"/>
      <c r="O47" s="30"/>
      <c r="P47" s="109">
        <f t="shared" si="1"/>
        <v>1</v>
      </c>
      <c r="Q47" s="441" t="s">
        <v>115</v>
      </c>
      <c r="R47" s="442"/>
      <c r="S47" s="442"/>
      <c r="T47" s="442"/>
      <c r="U47" s="442"/>
      <c r="V47" s="442"/>
      <c r="W47" s="442"/>
      <c r="X47" s="453"/>
      <c r="Y47" s="305" t="s">
        <v>116</v>
      </c>
      <c r="Z47" s="457"/>
      <c r="AA47" s="457"/>
      <c r="AB47" s="457"/>
      <c r="AC47" s="457"/>
      <c r="AD47" s="457"/>
      <c r="AE47" s="458"/>
    </row>
    <row r="48" spans="1:41" ht="74.25" customHeight="1" x14ac:dyDescent="0.3">
      <c r="A48" s="451"/>
      <c r="B48" s="452"/>
      <c r="C48" s="27" t="s">
        <v>71</v>
      </c>
      <c r="D48" s="28">
        <v>0</v>
      </c>
      <c r="E48" s="28">
        <v>0.1</v>
      </c>
      <c r="F48" s="28"/>
      <c r="G48" s="28"/>
      <c r="H48" s="28"/>
      <c r="I48" s="28"/>
      <c r="J48" s="28"/>
      <c r="K48" s="28"/>
      <c r="L48" s="28"/>
      <c r="M48" s="28"/>
      <c r="N48" s="28"/>
      <c r="O48" s="28"/>
      <c r="P48" s="109">
        <f t="shared" si="1"/>
        <v>0.1</v>
      </c>
      <c r="Q48" s="454"/>
      <c r="R48" s="455"/>
      <c r="S48" s="455"/>
      <c r="T48" s="455"/>
      <c r="U48" s="455"/>
      <c r="V48" s="455"/>
      <c r="W48" s="455"/>
      <c r="X48" s="456"/>
      <c r="Y48" s="459"/>
      <c r="Z48" s="460"/>
      <c r="AA48" s="460"/>
      <c r="AB48" s="460"/>
      <c r="AC48" s="460"/>
      <c r="AD48" s="460"/>
      <c r="AE48" s="461"/>
    </row>
    <row r="49" spans="1:31" ht="65.400000000000006" customHeight="1" x14ac:dyDescent="0.3">
      <c r="A49" s="450" t="s">
        <v>117</v>
      </c>
      <c r="B49" s="439">
        <v>9.7000000000000003E-2</v>
      </c>
      <c r="C49" s="29" t="s">
        <v>66</v>
      </c>
      <c r="D49" s="30">
        <v>0</v>
      </c>
      <c r="E49" s="30">
        <v>0.1</v>
      </c>
      <c r="F49" s="30">
        <v>0.3</v>
      </c>
      <c r="G49" s="30">
        <v>0.3</v>
      </c>
      <c r="H49" s="30">
        <v>0.3</v>
      </c>
      <c r="I49" s="30"/>
      <c r="J49" s="30"/>
      <c r="K49" s="30"/>
      <c r="L49" s="30"/>
      <c r="M49" s="30"/>
      <c r="N49" s="30"/>
      <c r="O49" s="30"/>
      <c r="P49" s="109">
        <f t="shared" si="0"/>
        <v>1</v>
      </c>
      <c r="Q49" s="441" t="s">
        <v>118</v>
      </c>
      <c r="R49" s="442"/>
      <c r="S49" s="442"/>
      <c r="T49" s="442"/>
      <c r="U49" s="442"/>
      <c r="V49" s="442"/>
      <c r="W49" s="442"/>
      <c r="X49" s="453"/>
      <c r="Y49" s="305" t="s">
        <v>119</v>
      </c>
      <c r="Z49" s="457"/>
      <c r="AA49" s="457"/>
      <c r="AB49" s="457"/>
      <c r="AC49" s="457"/>
      <c r="AD49" s="457"/>
      <c r="AE49" s="458"/>
    </row>
    <row r="50" spans="1:31" ht="65.400000000000006" customHeight="1" x14ac:dyDescent="0.3">
      <c r="A50" s="451"/>
      <c r="B50" s="452"/>
      <c r="C50" s="27" t="s">
        <v>71</v>
      </c>
      <c r="D50" s="28">
        <v>0</v>
      </c>
      <c r="E50" s="28">
        <v>0.1</v>
      </c>
      <c r="F50" s="28"/>
      <c r="G50" s="28"/>
      <c r="H50" s="28"/>
      <c r="I50" s="28"/>
      <c r="J50" s="28"/>
      <c r="K50" s="28"/>
      <c r="L50" s="28"/>
      <c r="M50" s="28"/>
      <c r="N50" s="28"/>
      <c r="O50" s="28"/>
      <c r="P50" s="109">
        <f t="shared" si="0"/>
        <v>0.1</v>
      </c>
      <c r="Q50" s="454"/>
      <c r="R50" s="455"/>
      <c r="S50" s="455"/>
      <c r="T50" s="455"/>
      <c r="U50" s="455"/>
      <c r="V50" s="455"/>
      <c r="W50" s="455"/>
      <c r="X50" s="456"/>
      <c r="Y50" s="468"/>
      <c r="Z50" s="469"/>
      <c r="AA50" s="469"/>
      <c r="AB50" s="469"/>
      <c r="AC50" s="469"/>
      <c r="AD50" s="469"/>
      <c r="AE50" s="470"/>
    </row>
    <row r="51" spans="1:31" ht="55.2" customHeight="1" x14ac:dyDescent="0.3">
      <c r="A51" s="437" t="s">
        <v>120</v>
      </c>
      <c r="B51" s="439">
        <v>9.6000000000000002E-2</v>
      </c>
      <c r="C51" s="29" t="s">
        <v>66</v>
      </c>
      <c r="D51" s="30">
        <v>0</v>
      </c>
      <c r="E51" s="30">
        <v>0.1</v>
      </c>
      <c r="F51" s="30">
        <v>0.3</v>
      </c>
      <c r="G51" s="30">
        <v>0.3</v>
      </c>
      <c r="H51" s="30">
        <v>0.3</v>
      </c>
      <c r="I51" s="30"/>
      <c r="J51" s="30"/>
      <c r="K51" s="30"/>
      <c r="L51" s="30"/>
      <c r="M51" s="30"/>
      <c r="N51" s="30"/>
      <c r="O51" s="30"/>
      <c r="P51" s="109">
        <f t="shared" si="0"/>
        <v>1</v>
      </c>
      <c r="Q51" s="441" t="s">
        <v>121</v>
      </c>
      <c r="R51" s="442"/>
      <c r="S51" s="442"/>
      <c r="T51" s="442"/>
      <c r="U51" s="442"/>
      <c r="V51" s="442"/>
      <c r="W51" s="442"/>
      <c r="X51" s="442"/>
      <c r="Y51" s="445" t="s">
        <v>122</v>
      </c>
      <c r="Z51" s="446"/>
      <c r="AA51" s="446"/>
      <c r="AB51" s="446"/>
      <c r="AC51" s="446"/>
      <c r="AD51" s="446"/>
      <c r="AE51" s="447"/>
    </row>
    <row r="52" spans="1:31" ht="38.4" customHeight="1" thickBot="1" x14ac:dyDescent="0.35">
      <c r="A52" s="438"/>
      <c r="B52" s="440"/>
      <c r="C52" s="23" t="s">
        <v>71</v>
      </c>
      <c r="D52" s="31">
        <v>0</v>
      </c>
      <c r="E52" s="31">
        <v>0.1</v>
      </c>
      <c r="F52" s="31"/>
      <c r="G52" s="31"/>
      <c r="H52" s="31"/>
      <c r="I52" s="31"/>
      <c r="J52" s="31"/>
      <c r="K52" s="31"/>
      <c r="L52" s="31"/>
      <c r="M52" s="31"/>
      <c r="N52" s="31"/>
      <c r="O52" s="31"/>
      <c r="P52" s="110">
        <f t="shared" si="0"/>
        <v>0.1</v>
      </c>
      <c r="Q52" s="443"/>
      <c r="R52" s="444"/>
      <c r="S52" s="444"/>
      <c r="T52" s="444"/>
      <c r="U52" s="444"/>
      <c r="V52" s="444"/>
      <c r="W52" s="444"/>
      <c r="X52" s="444"/>
      <c r="Y52" s="448"/>
      <c r="Z52" s="448"/>
      <c r="AA52" s="448"/>
      <c r="AB52" s="448"/>
      <c r="AC52" s="448"/>
      <c r="AD52" s="448"/>
      <c r="AE52" s="449"/>
    </row>
    <row r="53" spans="1:31" ht="15" customHeight="1" x14ac:dyDescent="0.3"/>
  </sheetData>
  <mergeCells count="91">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1:A42"/>
    <mergeCell ref="B41:B42"/>
    <mergeCell ref="Q41:X42"/>
    <mergeCell ref="Y41:AE42"/>
    <mergeCell ref="A49:A50"/>
    <mergeCell ref="B49:B50"/>
    <mergeCell ref="Q49:X50"/>
    <mergeCell ref="Y49:AE50"/>
    <mergeCell ref="A43:A44"/>
    <mergeCell ref="B43:B44"/>
    <mergeCell ref="Q43:X44"/>
    <mergeCell ref="Y43:AE44"/>
    <mergeCell ref="A45:A46"/>
    <mergeCell ref="B45:B46"/>
    <mergeCell ref="Q45:X46"/>
    <mergeCell ref="Y45:AE46"/>
    <mergeCell ref="A51:A52"/>
    <mergeCell ref="B51:B52"/>
    <mergeCell ref="Q51:X52"/>
    <mergeCell ref="Y51:AE52"/>
    <mergeCell ref="A47:A48"/>
    <mergeCell ref="B47:B48"/>
    <mergeCell ref="Q47:X48"/>
    <mergeCell ref="Y47:AE48"/>
  </mergeCells>
  <dataValidations count="3">
    <dataValidation type="list" allowBlank="1" showInputMessage="1" showErrorMessage="1" sqref="C7:C9" xr:uid="{957FC219-CE35-4FFA-8275-092FCCBDBD7E}">
      <formula1>$B$21:$M$21</formula1>
    </dataValidation>
    <dataValidation type="textLength" operator="lessThanOrEqual" allowBlank="1" showInputMessage="1" showErrorMessage="1" errorTitle="Máximo 2.000 caracteres" error="Máximo 2.000 caracteres" promptTitle="2.000 caracteres" sqref="Q30:Q31" xr:uid="{2D8B8C2D-C82F-4AE3-BCDB-342FA8E6E5EF}">
      <formula1>2000</formula1>
    </dataValidation>
    <dataValidation type="textLength" operator="lessThanOrEqual" allowBlank="1" showInputMessage="1" showErrorMessage="1" errorTitle="Máximo 2.000 caracteres" error="Máximo 2.000 caracteres" sqref="Q51 Q43 Q45 Q41 Q49" xr:uid="{1575F2AD-4450-4E0F-A7AA-BC34B3491EA5}">
      <formula1>2000</formula1>
    </dataValidation>
  </dataValidations>
  <hyperlinks>
    <hyperlink ref="Y43:AE44" r:id="rId1" display="https://secretariadistritald-my.sharepoint.com/personal/svidal_sdmujer_gov_co/_layouts/15/onedrive.aspx?login_hint=svidal%40sdmujer%2Egov%2Eco&amp;id=%2Fpersonal%2Fsvidal%5Fsdmujer%5Fgov%5Fco%2FDocuments%2FPLAN%20DE%20ACCION%20META%202%2FFEBRERO&amp;view=0" xr:uid="{610F38DA-FDE7-4038-A995-8B797CA1269A}"/>
    <hyperlink ref="Y51" r:id="rId2" xr:uid="{DDC810AE-F3B4-40D1-AA11-7C8CDE75A206}"/>
    <hyperlink ref="Y41:AE42" r:id="rId3" display="https://secretariadistritald-my.sharepoint.com/personal/svidal_sdmujer_gov_co/_layouts/15/onedrive.aspx?login_hint=svidal%40sdmujer%2Egov%2Eco&amp;isAscending=false&amp;id=%2Fpersonal%2Fsvidal%5Fsdmujer%5Fgov%5Fco%2FDocuments%2FPLAN%20DE%20ACCION%20META%202%2FFEBRERO%2FCORPORATIVA&amp;sortField=Modified&amp;view=0 " xr:uid="{AC23B0AB-AA50-469A-AA2D-F996C8B671F5}"/>
    <hyperlink ref="Y49:AE50" r:id="rId4" display="https://secretariadistritald-my.sharepoint.com/personal/svidal_sdmujer_gov_co/_layouts/15/onedrive.aspx?login_hint=svidal%40sdmujer%2Egov%2Eco&amp;isAscending=false&amp;id=%2Fpersonal%2Fsvidal%5Fsdmujer%5Fgov%5Fco%2FDocuments%2FPLAN%20DE%20ACCION%20META%202%2FFEBRERO%2FADMINISTRATIVA&amp;sortField=Modified&amp;view=0" xr:uid="{567B49BD-178A-43AE-98BD-C2BCB44B431F}"/>
    <hyperlink ref="Y47:AE48" r:id="rId5" display="https://secretariadistritald-my.sharepoint.com/personal/svidal_sdmujer_gov_co/_layouts/15/onedrive.aspx?login_hint=svidal%40sdmujer%2Egov%2Eco&amp;isAscending=false&amp;id=%2Fpersonal%2Fsvidal%5Fsdmujer%5Fgov%5Fco%2FDocuments%2FPLAN%20DE%20ACCION%20META%202%2FFEBRERO%2FFINANCIERA&amp;sortField=Modified&amp;view=0" xr:uid="{6A4FB11A-7116-45FB-A201-BF08DE7E00BE}"/>
    <hyperlink ref="Y45:AE46" r:id="rId6" display="https://secretariadistritald-my.sharepoint.com/personal/svidal_sdmujer_gov_co/_layouts/15/onedrive.aspx?login_hint=svidal%40sdmujer%2Egov%2Eco&amp;id=%2Fpersonal%2Fsvidal%5Fsdmujer%5Fgov%5Fco%2FDocuments%2FPLAN%20DE%20ACCION%20META%202%2FFEBRERO%2FTALENTO%20HUMANO&amp;view=0" xr:uid="{D381BDF7-0EAE-44A0-B041-73D73478CFE2}"/>
  </hyperlinks>
  <pageMargins left="0.25" right="0.25" top="0.75" bottom="0.75" header="0.3" footer="0.3"/>
  <pageSetup scale="19" fitToHeight="0" orientation="landscape" r:id="rId7"/>
  <drawing r:id="rId8"/>
  <legacyDrawing r:id="rId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3A8BF-41E7-4F53-8610-5C5D8CE1E96F}">
  <sheetPr>
    <tabColor theme="7" tint="0.39997558519241921"/>
    <pageSetUpPr fitToPage="1"/>
  </sheetPr>
  <dimension ref="A1:AO47"/>
  <sheetViews>
    <sheetView showGridLines="0" view="pageBreakPreview" topLeftCell="M37" zoomScale="60" zoomScaleNormal="60" workbookViewId="0">
      <selection activeCell="Q45" sqref="Q45:X46"/>
    </sheetView>
  </sheetViews>
  <sheetFormatPr baseColWidth="10" defaultColWidth="10.88671875" defaultRowHeight="14.4" x14ac:dyDescent="0.3"/>
  <cols>
    <col min="1" max="1" width="38.44140625" style="2" customWidth="1"/>
    <col min="2" max="2" width="20.5546875" style="2" customWidth="1"/>
    <col min="3" max="14" width="20.6640625" style="2" customWidth="1"/>
    <col min="15" max="15" width="20.5546875" style="2" customWidth="1"/>
    <col min="16" max="16" width="32.44140625" style="2" customWidth="1"/>
    <col min="17" max="19" width="18.109375" style="2" customWidth="1"/>
    <col min="20" max="20" width="18.88671875" style="2" customWidth="1"/>
    <col min="21" max="27" width="18.109375" style="2" customWidth="1"/>
    <col min="28" max="28" width="22.6640625" style="2" customWidth="1"/>
    <col min="29" max="29" width="19" style="2" customWidth="1"/>
    <col min="30" max="30" width="19.44140625" style="2" customWidth="1"/>
    <col min="31" max="31" width="20.5546875" style="2" customWidth="1"/>
    <col min="32" max="32" width="22.88671875" style="2" customWidth="1"/>
    <col min="33" max="33" width="18.44140625" style="2" bestFit="1" customWidth="1"/>
    <col min="34" max="34" width="8.44140625" style="2" customWidth="1"/>
    <col min="35" max="35" width="18.44140625" style="2" bestFit="1" customWidth="1"/>
    <col min="36" max="36" width="5.6640625" style="2" customWidth="1"/>
    <col min="37" max="37" width="18.44140625" style="2" bestFit="1" customWidth="1"/>
    <col min="38" max="38" width="4.6640625" style="2" customWidth="1"/>
    <col min="39" max="39" width="23" style="2" bestFit="1" customWidth="1"/>
    <col min="40" max="40" width="10.88671875" style="2"/>
    <col min="41" max="41" width="18.44140625" style="2" bestFit="1" customWidth="1"/>
    <col min="42" max="42" width="16.109375" style="2" customWidth="1"/>
    <col min="43" max="16384" width="10.88671875" style="2"/>
  </cols>
  <sheetData>
    <row r="1" spans="1:31" ht="32.25" customHeight="1" thickBot="1" x14ac:dyDescent="0.35">
      <c r="A1" s="404"/>
      <c r="B1" s="407" t="s">
        <v>0</v>
      </c>
      <c r="C1" s="408"/>
      <c r="D1" s="408"/>
      <c r="E1" s="408"/>
      <c r="F1" s="408"/>
      <c r="G1" s="408"/>
      <c r="H1" s="408"/>
      <c r="I1" s="408"/>
      <c r="J1" s="408"/>
      <c r="K1" s="408"/>
      <c r="L1" s="408"/>
      <c r="M1" s="408"/>
      <c r="N1" s="408"/>
      <c r="O1" s="408"/>
      <c r="P1" s="408"/>
      <c r="Q1" s="408"/>
      <c r="R1" s="408"/>
      <c r="S1" s="408"/>
      <c r="T1" s="408"/>
      <c r="U1" s="408"/>
      <c r="V1" s="408"/>
      <c r="W1" s="408"/>
      <c r="X1" s="408"/>
      <c r="Y1" s="408"/>
      <c r="Z1" s="408"/>
      <c r="AA1" s="409"/>
      <c r="AB1" s="416" t="s">
        <v>1</v>
      </c>
      <c r="AC1" s="417"/>
      <c r="AD1" s="417"/>
      <c r="AE1" s="418"/>
    </row>
    <row r="2" spans="1:31" ht="30.75" customHeight="1" thickBot="1" x14ac:dyDescent="0.35">
      <c r="A2" s="405"/>
      <c r="B2" s="407" t="s">
        <v>2</v>
      </c>
      <c r="C2" s="408"/>
      <c r="D2" s="408"/>
      <c r="E2" s="408"/>
      <c r="F2" s="408"/>
      <c r="G2" s="408"/>
      <c r="H2" s="408"/>
      <c r="I2" s="408"/>
      <c r="J2" s="408"/>
      <c r="K2" s="408"/>
      <c r="L2" s="408"/>
      <c r="M2" s="408"/>
      <c r="N2" s="408"/>
      <c r="O2" s="408"/>
      <c r="P2" s="408"/>
      <c r="Q2" s="408"/>
      <c r="R2" s="408"/>
      <c r="S2" s="408"/>
      <c r="T2" s="408"/>
      <c r="U2" s="408"/>
      <c r="V2" s="408"/>
      <c r="W2" s="408"/>
      <c r="X2" s="408"/>
      <c r="Y2" s="408"/>
      <c r="Z2" s="408"/>
      <c r="AA2" s="409"/>
      <c r="AB2" s="416" t="s">
        <v>3</v>
      </c>
      <c r="AC2" s="417"/>
      <c r="AD2" s="417"/>
      <c r="AE2" s="418"/>
    </row>
    <row r="3" spans="1:31" ht="24" customHeight="1" thickBot="1" x14ac:dyDescent="0.35">
      <c r="A3" s="405"/>
      <c r="B3" s="410" t="s">
        <v>4</v>
      </c>
      <c r="C3" s="411"/>
      <c r="D3" s="411"/>
      <c r="E3" s="411"/>
      <c r="F3" s="411"/>
      <c r="G3" s="411"/>
      <c r="H3" s="411"/>
      <c r="I3" s="411"/>
      <c r="J3" s="411"/>
      <c r="K3" s="411"/>
      <c r="L3" s="411"/>
      <c r="M3" s="411"/>
      <c r="N3" s="411"/>
      <c r="O3" s="411"/>
      <c r="P3" s="411"/>
      <c r="Q3" s="411"/>
      <c r="R3" s="411"/>
      <c r="S3" s="411"/>
      <c r="T3" s="411"/>
      <c r="U3" s="411"/>
      <c r="V3" s="411"/>
      <c r="W3" s="411"/>
      <c r="X3" s="411"/>
      <c r="Y3" s="411"/>
      <c r="Z3" s="411"/>
      <c r="AA3" s="412"/>
      <c r="AB3" s="416" t="s">
        <v>5</v>
      </c>
      <c r="AC3" s="417"/>
      <c r="AD3" s="417"/>
      <c r="AE3" s="418"/>
    </row>
    <row r="4" spans="1:31" ht="21.75" customHeight="1" thickBot="1" x14ac:dyDescent="0.35">
      <c r="A4" s="406"/>
      <c r="B4" s="413"/>
      <c r="C4" s="414"/>
      <c r="D4" s="414"/>
      <c r="E4" s="414"/>
      <c r="F4" s="414"/>
      <c r="G4" s="414"/>
      <c r="H4" s="414"/>
      <c r="I4" s="414"/>
      <c r="J4" s="414"/>
      <c r="K4" s="414"/>
      <c r="L4" s="414"/>
      <c r="M4" s="414"/>
      <c r="N4" s="414"/>
      <c r="O4" s="414"/>
      <c r="P4" s="414"/>
      <c r="Q4" s="414"/>
      <c r="R4" s="414"/>
      <c r="S4" s="414"/>
      <c r="T4" s="414"/>
      <c r="U4" s="414"/>
      <c r="V4" s="414"/>
      <c r="W4" s="414"/>
      <c r="X4" s="414"/>
      <c r="Y4" s="414"/>
      <c r="Z4" s="414"/>
      <c r="AA4" s="415"/>
      <c r="AB4" s="419" t="s">
        <v>6</v>
      </c>
      <c r="AC4" s="420"/>
      <c r="AD4" s="420"/>
      <c r="AE4" s="421"/>
    </row>
    <row r="5" spans="1:31" ht="9" customHeight="1" thickBot="1" x14ac:dyDescent="0.35">
      <c r="A5" s="3"/>
      <c r="B5" s="100"/>
      <c r="C5" s="101"/>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5">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ht="14.4" customHeight="1" x14ac:dyDescent="0.3">
      <c r="A7" s="361" t="s">
        <v>7</v>
      </c>
      <c r="B7" s="362"/>
      <c r="C7" s="399" t="s">
        <v>8</v>
      </c>
      <c r="D7" s="361" t="s">
        <v>9</v>
      </c>
      <c r="E7" s="367"/>
      <c r="F7" s="367"/>
      <c r="G7" s="367"/>
      <c r="H7" s="362"/>
      <c r="I7" s="391">
        <v>45358</v>
      </c>
      <c r="J7" s="392"/>
      <c r="K7" s="361" t="s">
        <v>10</v>
      </c>
      <c r="L7" s="362"/>
      <c r="M7" s="383" t="s">
        <v>11</v>
      </c>
      <c r="N7" s="384"/>
      <c r="O7" s="372"/>
      <c r="P7" s="373"/>
      <c r="Q7" s="4"/>
      <c r="R7" s="4"/>
      <c r="S7" s="4"/>
      <c r="T7" s="4"/>
      <c r="U7" s="4"/>
      <c r="V7" s="4"/>
      <c r="W7" s="4"/>
      <c r="X7" s="4"/>
      <c r="Y7" s="4"/>
      <c r="Z7" s="5"/>
      <c r="AA7" s="4"/>
      <c r="AB7" s="4"/>
      <c r="AD7" s="7"/>
      <c r="AE7" s="8"/>
    </row>
    <row r="8" spans="1:31" ht="14.4" customHeight="1" x14ac:dyDescent="0.3">
      <c r="A8" s="363"/>
      <c r="B8" s="364"/>
      <c r="C8" s="400"/>
      <c r="D8" s="363"/>
      <c r="E8" s="368"/>
      <c r="F8" s="368"/>
      <c r="G8" s="368"/>
      <c r="H8" s="364"/>
      <c r="I8" s="393"/>
      <c r="J8" s="394"/>
      <c r="K8" s="363"/>
      <c r="L8" s="364"/>
      <c r="M8" s="402" t="s">
        <v>12</v>
      </c>
      <c r="N8" s="403"/>
      <c r="O8" s="385"/>
      <c r="P8" s="386"/>
      <c r="Q8" s="4"/>
      <c r="R8" s="4"/>
      <c r="S8" s="4"/>
      <c r="T8" s="4"/>
      <c r="U8" s="4"/>
      <c r="V8" s="4"/>
      <c r="W8" s="4"/>
      <c r="X8" s="4"/>
      <c r="Y8" s="4"/>
      <c r="Z8" s="5"/>
      <c r="AA8" s="4"/>
      <c r="AB8" s="4"/>
      <c r="AD8" s="7"/>
      <c r="AE8" s="8"/>
    </row>
    <row r="9" spans="1:31" ht="15" customHeight="1" thickBot="1" x14ac:dyDescent="0.35">
      <c r="A9" s="365"/>
      <c r="B9" s="366"/>
      <c r="C9" s="401"/>
      <c r="D9" s="365"/>
      <c r="E9" s="369"/>
      <c r="F9" s="369"/>
      <c r="G9" s="369"/>
      <c r="H9" s="366"/>
      <c r="I9" s="395"/>
      <c r="J9" s="396"/>
      <c r="K9" s="365"/>
      <c r="L9" s="366"/>
      <c r="M9" s="387" t="s">
        <v>13</v>
      </c>
      <c r="N9" s="388"/>
      <c r="O9" s="389" t="s">
        <v>14</v>
      </c>
      <c r="P9" s="390"/>
      <c r="Q9" s="4"/>
      <c r="R9" s="4"/>
      <c r="S9" s="4"/>
      <c r="T9" s="4"/>
      <c r="U9" s="4"/>
      <c r="V9" s="4"/>
      <c r="W9" s="4"/>
      <c r="X9" s="4"/>
      <c r="Y9" s="4"/>
      <c r="Z9" s="5"/>
      <c r="AA9" s="4"/>
      <c r="AB9" s="4"/>
      <c r="AD9" s="7"/>
      <c r="AE9" s="8"/>
    </row>
    <row r="10" spans="1:31" ht="15" customHeight="1" thickBot="1" x14ac:dyDescent="0.35">
      <c r="A10" s="76"/>
      <c r="B10" s="77"/>
      <c r="C10" s="77"/>
      <c r="D10" s="9"/>
      <c r="E10" s="9"/>
      <c r="F10" s="9"/>
      <c r="G10" s="9"/>
      <c r="H10" s="9"/>
      <c r="I10" s="73"/>
      <c r="J10" s="73"/>
      <c r="K10" s="9"/>
      <c r="L10" s="9"/>
      <c r="M10" s="74"/>
      <c r="N10" s="74"/>
      <c r="O10" s="75"/>
      <c r="P10" s="75"/>
      <c r="Q10" s="77"/>
      <c r="R10" s="77"/>
      <c r="S10" s="77"/>
      <c r="T10" s="77"/>
      <c r="U10" s="77"/>
      <c r="V10" s="77"/>
      <c r="W10" s="77"/>
      <c r="X10" s="77"/>
      <c r="Y10" s="77"/>
      <c r="Z10" s="78"/>
      <c r="AA10" s="77"/>
      <c r="AB10" s="77"/>
      <c r="AD10" s="79"/>
      <c r="AE10" s="80"/>
    </row>
    <row r="11" spans="1:31" ht="15" customHeight="1" x14ac:dyDescent="0.3">
      <c r="A11" s="361" t="s">
        <v>15</v>
      </c>
      <c r="B11" s="362"/>
      <c r="C11" s="334" t="s">
        <v>16</v>
      </c>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6"/>
    </row>
    <row r="12" spans="1:31" ht="15" customHeight="1" x14ac:dyDescent="0.3">
      <c r="A12" s="363"/>
      <c r="B12" s="364"/>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6"/>
    </row>
    <row r="13" spans="1:31" ht="15" customHeight="1" thickBot="1" x14ac:dyDescent="0.35">
      <c r="A13" s="365"/>
      <c r="B13" s="366"/>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9"/>
    </row>
    <row r="14" spans="1:31" ht="9" customHeight="1" thickBot="1" x14ac:dyDescent="0.35">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5">
      <c r="A15" s="370" t="s">
        <v>17</v>
      </c>
      <c r="B15" s="371"/>
      <c r="C15" s="380" t="s">
        <v>18</v>
      </c>
      <c r="D15" s="381"/>
      <c r="E15" s="381"/>
      <c r="F15" s="381"/>
      <c r="G15" s="381"/>
      <c r="H15" s="381"/>
      <c r="I15" s="381"/>
      <c r="J15" s="381"/>
      <c r="K15" s="382"/>
      <c r="L15" s="397" t="s">
        <v>19</v>
      </c>
      <c r="M15" s="430"/>
      <c r="N15" s="430"/>
      <c r="O15" s="430"/>
      <c r="P15" s="430"/>
      <c r="Q15" s="398"/>
      <c r="R15" s="431" t="s">
        <v>20</v>
      </c>
      <c r="S15" s="432"/>
      <c r="T15" s="432"/>
      <c r="U15" s="432"/>
      <c r="V15" s="432"/>
      <c r="W15" s="432"/>
      <c r="X15" s="433"/>
      <c r="Y15" s="397" t="s">
        <v>21</v>
      </c>
      <c r="Z15" s="398"/>
      <c r="AA15" s="422" t="s">
        <v>22</v>
      </c>
      <c r="AB15" s="423"/>
      <c r="AC15" s="423"/>
      <c r="AD15" s="423"/>
      <c r="AE15" s="424"/>
    </row>
    <row r="16" spans="1:31" ht="9" customHeight="1" thickBot="1" x14ac:dyDescent="0.35">
      <c r="A16" s="6"/>
      <c r="B16" s="4"/>
      <c r="C16" s="436"/>
      <c r="D16" s="436"/>
      <c r="E16" s="436"/>
      <c r="F16" s="436"/>
      <c r="G16" s="436"/>
      <c r="H16" s="436"/>
      <c r="I16" s="436"/>
      <c r="J16" s="436"/>
      <c r="K16" s="436"/>
      <c r="L16" s="436"/>
      <c r="M16" s="436"/>
      <c r="N16" s="436"/>
      <c r="O16" s="436"/>
      <c r="P16" s="436"/>
      <c r="Q16" s="436"/>
      <c r="R16" s="436"/>
      <c r="S16" s="436"/>
      <c r="T16" s="436"/>
      <c r="U16" s="436"/>
      <c r="V16" s="436"/>
      <c r="W16" s="436"/>
      <c r="X16" s="436"/>
      <c r="Y16" s="436"/>
      <c r="Z16" s="436"/>
      <c r="AA16" s="436"/>
      <c r="AB16" s="436"/>
      <c r="AD16" s="7"/>
      <c r="AE16" s="8"/>
    </row>
    <row r="17" spans="1:32" s="16" customFormat="1" ht="37.5" customHeight="1" thickBot="1" x14ac:dyDescent="0.35">
      <c r="A17" s="370" t="s">
        <v>23</v>
      </c>
      <c r="B17" s="371"/>
      <c r="C17" s="422" t="s">
        <v>123</v>
      </c>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4"/>
    </row>
    <row r="18" spans="1:32" ht="16.5" customHeight="1" thickBot="1" x14ac:dyDescent="0.35">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5">
      <c r="A19" s="397" t="s">
        <v>25</v>
      </c>
      <c r="B19" s="430"/>
      <c r="C19" s="430"/>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398"/>
      <c r="AF19" s="20"/>
    </row>
    <row r="20" spans="1:32" ht="32.1" customHeight="1" thickBot="1" x14ac:dyDescent="0.35">
      <c r="A20" s="103" t="s">
        <v>26</v>
      </c>
      <c r="B20" s="427" t="s">
        <v>27</v>
      </c>
      <c r="C20" s="428"/>
      <c r="D20" s="428"/>
      <c r="E20" s="428"/>
      <c r="F20" s="428"/>
      <c r="G20" s="428"/>
      <c r="H20" s="428"/>
      <c r="I20" s="428"/>
      <c r="J20" s="428"/>
      <c r="K20" s="428"/>
      <c r="L20" s="428"/>
      <c r="M20" s="428"/>
      <c r="N20" s="428"/>
      <c r="O20" s="429"/>
      <c r="P20" s="397" t="s">
        <v>28</v>
      </c>
      <c r="Q20" s="430"/>
      <c r="R20" s="430"/>
      <c r="S20" s="430"/>
      <c r="T20" s="430"/>
      <c r="U20" s="430"/>
      <c r="V20" s="430"/>
      <c r="W20" s="430"/>
      <c r="X20" s="430"/>
      <c r="Y20" s="430"/>
      <c r="Z20" s="430"/>
      <c r="AA20" s="430"/>
      <c r="AB20" s="430"/>
      <c r="AC20" s="430"/>
      <c r="AD20" s="430"/>
      <c r="AE20" s="398"/>
      <c r="AF20" s="20"/>
    </row>
    <row r="21" spans="1:32" ht="32.1" customHeight="1" thickBot="1" x14ac:dyDescent="0.35">
      <c r="A21" s="142">
        <v>108444005</v>
      </c>
      <c r="B21" s="111" t="s">
        <v>29</v>
      </c>
      <c r="C21" s="112" t="s">
        <v>8</v>
      </c>
      <c r="D21" s="112" t="s">
        <v>30</v>
      </c>
      <c r="E21" s="112" t="s">
        <v>31</v>
      </c>
      <c r="F21" s="112" t="s">
        <v>32</v>
      </c>
      <c r="G21" s="112" t="s">
        <v>33</v>
      </c>
      <c r="H21" s="112" t="s">
        <v>34</v>
      </c>
      <c r="I21" s="112" t="s">
        <v>35</v>
      </c>
      <c r="J21" s="112" t="s">
        <v>36</v>
      </c>
      <c r="K21" s="112" t="s">
        <v>37</v>
      </c>
      <c r="L21" s="112" t="s">
        <v>38</v>
      </c>
      <c r="M21" s="112" t="s">
        <v>39</v>
      </c>
      <c r="N21" s="112" t="s">
        <v>40</v>
      </c>
      <c r="O21" s="113" t="s">
        <v>41</v>
      </c>
      <c r="P21" s="280">
        <f>+AC22</f>
        <v>1403998000</v>
      </c>
      <c r="Q21" s="111" t="s">
        <v>29</v>
      </c>
      <c r="R21" s="112" t="s">
        <v>8</v>
      </c>
      <c r="S21" s="112" t="s">
        <v>30</v>
      </c>
      <c r="T21" s="112" t="s">
        <v>31</v>
      </c>
      <c r="U21" s="112" t="s">
        <v>32</v>
      </c>
      <c r="V21" s="112" t="s">
        <v>33</v>
      </c>
      <c r="W21" s="112" t="s">
        <v>34</v>
      </c>
      <c r="X21" s="112" t="s">
        <v>35</v>
      </c>
      <c r="Y21" s="112" t="s">
        <v>36</v>
      </c>
      <c r="Z21" s="112" t="s">
        <v>37</v>
      </c>
      <c r="AA21" s="112" t="s">
        <v>38</v>
      </c>
      <c r="AB21" s="112" t="s">
        <v>39</v>
      </c>
      <c r="AC21" s="112" t="s">
        <v>40</v>
      </c>
      <c r="AD21" s="113" t="s">
        <v>42</v>
      </c>
      <c r="AE21" s="113" t="s">
        <v>43</v>
      </c>
      <c r="AF21" s="1"/>
    </row>
    <row r="22" spans="1:32" ht="32.1" customHeight="1" x14ac:dyDescent="0.3">
      <c r="A22" s="130" t="s">
        <v>44</v>
      </c>
      <c r="B22" s="143">
        <v>26500000</v>
      </c>
      <c r="C22" s="83">
        <v>60000000</v>
      </c>
      <c r="D22" s="83">
        <v>0</v>
      </c>
      <c r="E22" s="83">
        <v>0</v>
      </c>
      <c r="F22" s="83">
        <v>0</v>
      </c>
      <c r="G22" s="83">
        <v>21944005</v>
      </c>
      <c r="H22" s="83"/>
      <c r="I22" s="83"/>
      <c r="J22" s="83"/>
      <c r="K22" s="83"/>
      <c r="L22" s="83"/>
      <c r="M22" s="83"/>
      <c r="N22" s="175">
        <f>SUM(B22:M22)</f>
        <v>108444005</v>
      </c>
      <c r="O22" s="85"/>
      <c r="P22" s="130" t="s">
        <v>45</v>
      </c>
      <c r="Q22" s="105">
        <v>222169109</v>
      </c>
      <c r="R22" s="106">
        <v>356877974</v>
      </c>
      <c r="S22" s="106"/>
      <c r="T22" s="106"/>
      <c r="U22" s="106">
        <v>129272000</v>
      </c>
      <c r="V22" s="106"/>
      <c r="W22" s="106">
        <v>695678917</v>
      </c>
      <c r="X22" s="81"/>
      <c r="Y22" s="106"/>
      <c r="Z22" s="106"/>
      <c r="AA22" s="106"/>
      <c r="AB22" s="106"/>
      <c r="AC22" s="106">
        <f>SUM(Q22:AB22)</f>
        <v>1403998000</v>
      </c>
      <c r="AE22" s="173"/>
      <c r="AF22" s="1"/>
    </row>
    <row r="23" spans="1:32" ht="32.1" customHeight="1" x14ac:dyDescent="0.3">
      <c r="A23" s="131" t="s">
        <v>46</v>
      </c>
      <c r="B23" s="82">
        <v>0</v>
      </c>
      <c r="C23" s="81">
        <v>0</v>
      </c>
      <c r="D23" s="81"/>
      <c r="E23" s="81"/>
      <c r="F23" s="81"/>
      <c r="G23" s="81"/>
      <c r="H23" s="81"/>
      <c r="I23" s="81"/>
      <c r="J23" s="81"/>
      <c r="K23" s="81"/>
      <c r="L23" s="81"/>
      <c r="M23" s="81"/>
      <c r="N23" s="81">
        <f>SUM(B23:M23)</f>
        <v>0</v>
      </c>
      <c r="O23" s="93" t="str">
        <f>IFERROR(N23/(SUMIF(B23:M23,"&gt;0",B22:M22))," ")</f>
        <v xml:space="preserve"> </v>
      </c>
      <c r="P23" s="131" t="s">
        <v>47</v>
      </c>
      <c r="Q23" s="82">
        <v>222169109</v>
      </c>
      <c r="R23" s="81">
        <v>356877974</v>
      </c>
      <c r="S23" s="81"/>
      <c r="T23" s="81"/>
      <c r="U23" s="81"/>
      <c r="V23" s="81"/>
      <c r="W23" s="81"/>
      <c r="X23" s="81"/>
      <c r="Y23" s="81"/>
      <c r="Z23" s="81"/>
      <c r="AA23" s="81"/>
      <c r="AB23" s="81"/>
      <c r="AC23" s="81">
        <f>SUM(Q23:AB23)</f>
        <v>579047083</v>
      </c>
      <c r="AD23" s="294">
        <f>AC23/SUM(Q22:R22)</f>
        <v>1</v>
      </c>
      <c r="AE23" s="273">
        <f>AC23/AC22</f>
        <v>0.41242728479670199</v>
      </c>
      <c r="AF23" s="1"/>
    </row>
    <row r="24" spans="1:32" ht="32.1" customHeight="1" x14ac:dyDescent="0.3">
      <c r="A24" s="131" t="s">
        <v>48</v>
      </c>
      <c r="B24" s="163">
        <f>A21-B23</f>
        <v>108444005</v>
      </c>
      <c r="C24" s="164">
        <f>B24-C23</f>
        <v>108444005</v>
      </c>
      <c r="D24" s="164"/>
      <c r="E24" s="164"/>
      <c r="F24" s="164"/>
      <c r="G24" s="164"/>
      <c r="H24" s="164"/>
      <c r="I24" s="164"/>
      <c r="J24" s="164"/>
      <c r="K24" s="164"/>
      <c r="L24" s="164"/>
      <c r="M24" s="164"/>
      <c r="N24" s="170">
        <f>MIN(B24:M24)</f>
        <v>108444005</v>
      </c>
      <c r="O24" s="84"/>
      <c r="P24" s="131" t="s">
        <v>44</v>
      </c>
      <c r="Q24" s="82">
        <v>0</v>
      </c>
      <c r="R24" s="81">
        <v>2889576</v>
      </c>
      <c r="S24" s="81">
        <v>70542950.700000003</v>
      </c>
      <c r="T24" s="81">
        <v>70542950.700000003</v>
      </c>
      <c r="U24" s="81">
        <v>70542950.700000003</v>
      </c>
      <c r="V24" s="81">
        <v>70542950.700000003</v>
      </c>
      <c r="W24" s="81">
        <v>70542950.700000003</v>
      </c>
      <c r="X24" s="81">
        <v>70542950.700000003</v>
      </c>
      <c r="Y24" s="81">
        <v>70542950.700000003</v>
      </c>
      <c r="Z24" s="81">
        <v>70542950.700000003</v>
      </c>
      <c r="AA24" s="81"/>
      <c r="AB24" s="81">
        <v>766221867.70000005</v>
      </c>
      <c r="AC24" s="81">
        <v>1403998000</v>
      </c>
      <c r="AD24" s="294"/>
      <c r="AE24" s="274"/>
      <c r="AF24" s="1"/>
    </row>
    <row r="25" spans="1:32" ht="32.1" customHeight="1" thickBot="1" x14ac:dyDescent="0.35">
      <c r="A25" s="132" t="s">
        <v>49</v>
      </c>
      <c r="B25" s="114">
        <v>40650666</v>
      </c>
      <c r="C25" s="115">
        <v>42181832</v>
      </c>
      <c r="D25" s="115"/>
      <c r="E25" s="115"/>
      <c r="F25" s="115"/>
      <c r="G25" s="115"/>
      <c r="H25" s="115"/>
      <c r="I25" s="115"/>
      <c r="J25" s="115"/>
      <c r="K25" s="115"/>
      <c r="L25" s="115"/>
      <c r="M25" s="115"/>
      <c r="N25" s="217">
        <f>SUM(B25:M25)</f>
        <v>82832498</v>
      </c>
      <c r="O25" s="279">
        <f>+N25/N22</f>
        <v>0.76382735956681058</v>
      </c>
      <c r="P25" s="132" t="s">
        <v>49</v>
      </c>
      <c r="Q25" s="114"/>
      <c r="R25" s="115">
        <v>2889576</v>
      </c>
      <c r="S25" s="115"/>
      <c r="T25" s="115"/>
      <c r="U25" s="115"/>
      <c r="V25" s="115"/>
      <c r="W25" s="115"/>
      <c r="X25" s="115"/>
      <c r="Y25" s="115"/>
      <c r="Z25" s="115"/>
      <c r="AA25" s="115"/>
      <c r="AB25" s="115"/>
      <c r="AC25" s="115">
        <f>SUM(Q25:AB25)</f>
        <v>2889576</v>
      </c>
      <c r="AD25" s="295">
        <f>AC25/SUM(Q24:R24)</f>
        <v>1</v>
      </c>
      <c r="AE25" s="275">
        <f>AC25/AC24</f>
        <v>2.0581054958767747E-3</v>
      </c>
      <c r="AF25" s="1"/>
    </row>
    <row r="26" spans="1:32" customFormat="1" ht="16.5" customHeight="1" thickBot="1" x14ac:dyDescent="0.35">
      <c r="AF26" s="140"/>
    </row>
    <row r="27" spans="1:32" ht="33.9" customHeight="1" x14ac:dyDescent="0.3">
      <c r="A27" s="356" t="s">
        <v>50</v>
      </c>
      <c r="B27" s="357"/>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8"/>
    </row>
    <row r="28" spans="1:32" ht="15" customHeight="1" x14ac:dyDescent="0.3">
      <c r="A28" s="331" t="s">
        <v>51</v>
      </c>
      <c r="B28" s="333" t="s">
        <v>52</v>
      </c>
      <c r="C28" s="333"/>
      <c r="D28" s="333" t="s">
        <v>53</v>
      </c>
      <c r="E28" s="333"/>
      <c r="F28" s="333"/>
      <c r="G28" s="333"/>
      <c r="H28" s="333"/>
      <c r="I28" s="333"/>
      <c r="J28" s="333"/>
      <c r="K28" s="333"/>
      <c r="L28" s="333"/>
      <c r="M28" s="333"/>
      <c r="N28" s="333"/>
      <c r="O28" s="333"/>
      <c r="P28" s="333" t="s">
        <v>40</v>
      </c>
      <c r="Q28" s="333" t="s">
        <v>54</v>
      </c>
      <c r="R28" s="333"/>
      <c r="S28" s="333"/>
      <c r="T28" s="333"/>
      <c r="U28" s="333"/>
      <c r="V28" s="333"/>
      <c r="W28" s="333"/>
      <c r="X28" s="333"/>
      <c r="Y28" s="333" t="s">
        <v>55</v>
      </c>
      <c r="Z28" s="333"/>
      <c r="AA28" s="333"/>
      <c r="AB28" s="333"/>
      <c r="AC28" s="333"/>
      <c r="AD28" s="333"/>
      <c r="AE28" s="359"/>
    </row>
    <row r="29" spans="1:32" ht="27" customHeight="1" x14ac:dyDescent="0.3">
      <c r="A29" s="331"/>
      <c r="B29" s="333"/>
      <c r="C29" s="333"/>
      <c r="D29" s="99" t="s">
        <v>29</v>
      </c>
      <c r="E29" s="99" t="s">
        <v>8</v>
      </c>
      <c r="F29" s="99" t="s">
        <v>30</v>
      </c>
      <c r="G29" s="99" t="s">
        <v>31</v>
      </c>
      <c r="H29" s="99" t="s">
        <v>32</v>
      </c>
      <c r="I29" s="99" t="s">
        <v>33</v>
      </c>
      <c r="J29" s="99" t="s">
        <v>34</v>
      </c>
      <c r="K29" s="99" t="s">
        <v>35</v>
      </c>
      <c r="L29" s="99" t="s">
        <v>36</v>
      </c>
      <c r="M29" s="99" t="s">
        <v>37</v>
      </c>
      <c r="N29" s="99" t="s">
        <v>38</v>
      </c>
      <c r="O29" s="99" t="s">
        <v>39</v>
      </c>
      <c r="P29" s="333"/>
      <c r="Q29" s="333"/>
      <c r="R29" s="333"/>
      <c r="S29" s="333"/>
      <c r="T29" s="333"/>
      <c r="U29" s="333"/>
      <c r="V29" s="333"/>
      <c r="W29" s="333"/>
      <c r="X29" s="333"/>
      <c r="Y29" s="333"/>
      <c r="Z29" s="333"/>
      <c r="AA29" s="333"/>
      <c r="AB29" s="333"/>
      <c r="AC29" s="333"/>
      <c r="AD29" s="333"/>
      <c r="AE29" s="359"/>
    </row>
    <row r="30" spans="1:32" ht="42" customHeight="1" thickBot="1" x14ac:dyDescent="0.35">
      <c r="A30" s="282" t="s">
        <v>56</v>
      </c>
      <c r="B30" s="435" t="s">
        <v>56</v>
      </c>
      <c r="C30" s="435"/>
      <c r="D30" s="102"/>
      <c r="E30" s="102"/>
      <c r="F30" s="102"/>
      <c r="G30" s="102"/>
      <c r="H30" s="102"/>
      <c r="I30" s="102"/>
      <c r="J30" s="102"/>
      <c r="K30" s="102"/>
      <c r="L30" s="102"/>
      <c r="M30" s="102"/>
      <c r="N30" s="102"/>
      <c r="O30" s="102"/>
      <c r="P30" s="108">
        <f>SUM(D30:O30)</f>
        <v>0</v>
      </c>
      <c r="Q30" s="434" t="s">
        <v>56</v>
      </c>
      <c r="R30" s="434"/>
      <c r="S30" s="434"/>
      <c r="T30" s="434"/>
      <c r="U30" s="434"/>
      <c r="V30" s="434"/>
      <c r="W30" s="434"/>
      <c r="X30" s="434"/>
      <c r="Y30" s="425"/>
      <c r="Z30" s="425"/>
      <c r="AA30" s="425"/>
      <c r="AB30" s="425"/>
      <c r="AC30" s="425"/>
      <c r="AD30" s="425"/>
      <c r="AE30" s="426"/>
    </row>
    <row r="31" spans="1:32" ht="12" customHeight="1" thickBot="1" x14ac:dyDescent="0.35">
      <c r="A31" s="116"/>
      <c r="B31" s="117"/>
      <c r="C31" s="117"/>
      <c r="D31" s="9"/>
      <c r="E31" s="9"/>
      <c r="F31" s="9"/>
      <c r="G31" s="9"/>
      <c r="H31" s="9"/>
      <c r="I31" s="9"/>
      <c r="J31" s="9"/>
      <c r="K31" s="9"/>
      <c r="L31" s="9"/>
      <c r="M31" s="9"/>
      <c r="N31" s="9"/>
      <c r="O31" s="9"/>
      <c r="P31" s="118"/>
      <c r="Q31" s="119"/>
      <c r="R31" s="119"/>
      <c r="S31" s="119"/>
      <c r="T31" s="119"/>
      <c r="U31" s="119"/>
      <c r="V31" s="119"/>
      <c r="W31" s="119"/>
      <c r="X31" s="119"/>
      <c r="Y31" s="119"/>
      <c r="Z31" s="119"/>
      <c r="AA31" s="119"/>
      <c r="AB31" s="119"/>
      <c r="AC31" s="119"/>
      <c r="AD31" s="119"/>
      <c r="AE31" s="120"/>
    </row>
    <row r="32" spans="1:32" ht="45" customHeight="1" x14ac:dyDescent="0.3">
      <c r="A32" s="334" t="s">
        <v>57</v>
      </c>
      <c r="B32" s="335"/>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6"/>
    </row>
    <row r="33" spans="1:41" ht="23.1" customHeight="1" x14ac:dyDescent="0.3">
      <c r="A33" s="333" t="s">
        <v>58</v>
      </c>
      <c r="B33" s="333" t="s">
        <v>59</v>
      </c>
      <c r="C33" s="333" t="s">
        <v>52</v>
      </c>
      <c r="D33" s="333" t="s">
        <v>60</v>
      </c>
      <c r="E33" s="333"/>
      <c r="F33" s="333"/>
      <c r="G33" s="333"/>
      <c r="H33" s="333"/>
      <c r="I33" s="333"/>
      <c r="J33" s="333"/>
      <c r="K33" s="333"/>
      <c r="L33" s="333"/>
      <c r="M33" s="333"/>
      <c r="N33" s="333"/>
      <c r="O33" s="333"/>
      <c r="P33" s="333"/>
      <c r="Q33" s="333" t="s">
        <v>61</v>
      </c>
      <c r="R33" s="333"/>
      <c r="S33" s="333"/>
      <c r="T33" s="333"/>
      <c r="U33" s="333"/>
      <c r="V33" s="333"/>
      <c r="W33" s="333"/>
      <c r="X33" s="333"/>
      <c r="Y33" s="333"/>
      <c r="Z33" s="333"/>
      <c r="AA33" s="333"/>
      <c r="AB33" s="333"/>
      <c r="AC33" s="333"/>
      <c r="AD33" s="333"/>
      <c r="AE33" s="333"/>
      <c r="AG33" s="21"/>
      <c r="AH33" s="21"/>
      <c r="AI33" s="21"/>
      <c r="AJ33" s="21"/>
      <c r="AK33" s="21"/>
      <c r="AL33" s="21"/>
      <c r="AM33" s="21"/>
      <c r="AN33" s="21"/>
      <c r="AO33" s="21"/>
    </row>
    <row r="34" spans="1:41" ht="27" customHeight="1" x14ac:dyDescent="0.3">
      <c r="A34" s="333"/>
      <c r="B34" s="333"/>
      <c r="C34" s="360"/>
      <c r="D34" s="99" t="s">
        <v>29</v>
      </c>
      <c r="E34" s="99" t="s">
        <v>8</v>
      </c>
      <c r="F34" s="99" t="s">
        <v>30</v>
      </c>
      <c r="G34" s="99" t="s">
        <v>31</v>
      </c>
      <c r="H34" s="99" t="s">
        <v>32</v>
      </c>
      <c r="I34" s="99" t="s">
        <v>33</v>
      </c>
      <c r="J34" s="99" t="s">
        <v>34</v>
      </c>
      <c r="K34" s="99" t="s">
        <v>35</v>
      </c>
      <c r="L34" s="99" t="s">
        <v>36</v>
      </c>
      <c r="M34" s="99" t="s">
        <v>37</v>
      </c>
      <c r="N34" s="99" t="s">
        <v>38</v>
      </c>
      <c r="O34" s="99" t="s">
        <v>39</v>
      </c>
      <c r="P34" s="99" t="s">
        <v>40</v>
      </c>
      <c r="Q34" s="311" t="s">
        <v>62</v>
      </c>
      <c r="R34" s="312"/>
      <c r="S34" s="312"/>
      <c r="T34" s="337"/>
      <c r="U34" s="333" t="s">
        <v>63</v>
      </c>
      <c r="V34" s="333"/>
      <c r="W34" s="333"/>
      <c r="X34" s="333"/>
      <c r="Y34" s="333" t="s">
        <v>64</v>
      </c>
      <c r="Z34" s="333"/>
      <c r="AA34" s="333"/>
      <c r="AB34" s="333"/>
      <c r="AC34" s="333" t="s">
        <v>65</v>
      </c>
      <c r="AD34" s="333"/>
      <c r="AE34" s="333"/>
      <c r="AG34" s="21"/>
      <c r="AH34" s="21"/>
      <c r="AI34" s="21"/>
      <c r="AJ34" s="21"/>
      <c r="AK34" s="21"/>
      <c r="AL34" s="21"/>
      <c r="AM34" s="21"/>
      <c r="AN34" s="21"/>
      <c r="AO34" s="21"/>
    </row>
    <row r="35" spans="1:41" ht="198.75" customHeight="1" x14ac:dyDescent="0.3">
      <c r="A35" s="511" t="s">
        <v>123</v>
      </c>
      <c r="B35" s="328">
        <v>7.0000000000000007E-2</v>
      </c>
      <c r="C35" s="22" t="s">
        <v>66</v>
      </c>
      <c r="D35" s="136">
        <v>0</v>
      </c>
      <c r="E35" s="136">
        <v>1</v>
      </c>
      <c r="F35" s="136">
        <v>1</v>
      </c>
      <c r="G35" s="136">
        <v>1</v>
      </c>
      <c r="H35" s="136">
        <v>1</v>
      </c>
      <c r="I35" s="136">
        <v>0</v>
      </c>
      <c r="J35" s="136">
        <v>0</v>
      </c>
      <c r="K35" s="136">
        <v>0</v>
      </c>
      <c r="L35" s="136">
        <v>0</v>
      </c>
      <c r="M35" s="136">
        <v>0</v>
      </c>
      <c r="N35" s="136">
        <v>0</v>
      </c>
      <c r="O35" s="136">
        <v>0</v>
      </c>
      <c r="P35" s="137">
        <f>MAX(D35:O35)</f>
        <v>1</v>
      </c>
      <c r="Q35" s="513" t="s">
        <v>124</v>
      </c>
      <c r="R35" s="514"/>
      <c r="S35" s="514"/>
      <c r="T35" s="515"/>
      <c r="U35" s="513" t="s">
        <v>124</v>
      </c>
      <c r="V35" s="514"/>
      <c r="W35" s="514"/>
      <c r="X35" s="515"/>
      <c r="Y35" s="513" t="s">
        <v>125</v>
      </c>
      <c r="Z35" s="514"/>
      <c r="AA35" s="514"/>
      <c r="AB35" s="515"/>
      <c r="AC35" s="510" t="s">
        <v>126</v>
      </c>
      <c r="AD35" s="510"/>
      <c r="AE35" s="510"/>
      <c r="AG35" s="21"/>
      <c r="AH35" s="21"/>
      <c r="AI35" s="21"/>
      <c r="AJ35" s="21"/>
      <c r="AK35" s="21"/>
      <c r="AL35" s="21"/>
      <c r="AM35" s="21"/>
      <c r="AN35" s="21"/>
      <c r="AO35" s="21"/>
    </row>
    <row r="36" spans="1:41" ht="198.75" customHeight="1" x14ac:dyDescent="0.3">
      <c r="A36" s="512"/>
      <c r="B36" s="512"/>
      <c r="C36" s="27" t="s">
        <v>71</v>
      </c>
      <c r="D36" s="213">
        <v>0</v>
      </c>
      <c r="E36" s="213">
        <v>1</v>
      </c>
      <c r="F36" s="214"/>
      <c r="G36" s="215"/>
      <c r="H36" s="215"/>
      <c r="I36" s="215"/>
      <c r="J36" s="215"/>
      <c r="K36" s="215"/>
      <c r="L36" s="215"/>
      <c r="M36" s="215"/>
      <c r="N36" s="215"/>
      <c r="O36" s="215"/>
      <c r="P36" s="218">
        <f>MAX(D36:O36)</f>
        <v>1</v>
      </c>
      <c r="Q36" s="516"/>
      <c r="R36" s="517"/>
      <c r="S36" s="517"/>
      <c r="T36" s="518"/>
      <c r="U36" s="516"/>
      <c r="V36" s="517"/>
      <c r="W36" s="517"/>
      <c r="X36" s="518"/>
      <c r="Y36" s="516"/>
      <c r="Z36" s="517"/>
      <c r="AA36" s="517"/>
      <c r="AB36" s="518"/>
      <c r="AC36" s="510"/>
      <c r="AD36" s="510"/>
      <c r="AE36" s="510"/>
      <c r="AG36" s="21"/>
      <c r="AH36" s="21"/>
      <c r="AI36" s="21"/>
      <c r="AJ36" s="21"/>
      <c r="AK36" s="21"/>
      <c r="AL36" s="21"/>
      <c r="AM36" s="21"/>
      <c r="AN36" s="21"/>
      <c r="AO36" s="21"/>
    </row>
    <row r="37" spans="1:41" customFormat="1" ht="17.25" customHeight="1" thickBot="1" x14ac:dyDescent="0.35"/>
    <row r="38" spans="1:41" ht="45" customHeight="1" thickBot="1" x14ac:dyDescent="0.35">
      <c r="A38" s="334" t="s">
        <v>72</v>
      </c>
      <c r="B38" s="335"/>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6"/>
      <c r="AG38" s="21"/>
      <c r="AH38" s="21"/>
      <c r="AI38" s="21"/>
      <c r="AJ38" s="21"/>
      <c r="AK38" s="21"/>
      <c r="AL38" s="21"/>
      <c r="AM38" s="21"/>
      <c r="AN38" s="21"/>
      <c r="AO38" s="21"/>
    </row>
    <row r="39" spans="1:41" ht="26.1" customHeight="1" x14ac:dyDescent="0.3">
      <c r="A39" s="330" t="s">
        <v>73</v>
      </c>
      <c r="B39" s="332" t="s">
        <v>74</v>
      </c>
      <c r="C39" s="338" t="s">
        <v>75</v>
      </c>
      <c r="D39" s="340" t="s">
        <v>76</v>
      </c>
      <c r="E39" s="341"/>
      <c r="F39" s="341"/>
      <c r="G39" s="341"/>
      <c r="H39" s="341"/>
      <c r="I39" s="341"/>
      <c r="J39" s="341"/>
      <c r="K39" s="341"/>
      <c r="L39" s="341"/>
      <c r="M39" s="341"/>
      <c r="N39" s="341"/>
      <c r="O39" s="341"/>
      <c r="P39" s="342"/>
      <c r="Q39" s="332" t="s">
        <v>77</v>
      </c>
      <c r="R39" s="332"/>
      <c r="S39" s="332"/>
      <c r="T39" s="332"/>
      <c r="U39" s="332"/>
      <c r="V39" s="332"/>
      <c r="W39" s="332"/>
      <c r="X39" s="332"/>
      <c r="Y39" s="332"/>
      <c r="Z39" s="332"/>
      <c r="AA39" s="332"/>
      <c r="AB39" s="332"/>
      <c r="AC39" s="332"/>
      <c r="AD39" s="332"/>
      <c r="AE39" s="355"/>
      <c r="AG39" s="21"/>
      <c r="AH39" s="21"/>
      <c r="AI39" s="21"/>
      <c r="AJ39" s="21"/>
      <c r="AK39" s="21"/>
      <c r="AL39" s="21"/>
      <c r="AM39" s="21"/>
      <c r="AN39" s="21"/>
      <c r="AO39" s="21"/>
    </row>
    <row r="40" spans="1:41" ht="26.1" customHeight="1" x14ac:dyDescent="0.3">
      <c r="A40" s="331"/>
      <c r="B40" s="333"/>
      <c r="C40" s="339"/>
      <c r="D40" s="99" t="s">
        <v>78</v>
      </c>
      <c r="E40" s="99" t="s">
        <v>79</v>
      </c>
      <c r="F40" s="99" t="s">
        <v>80</v>
      </c>
      <c r="G40" s="99" t="s">
        <v>81</v>
      </c>
      <c r="H40" s="99" t="s">
        <v>82</v>
      </c>
      <c r="I40" s="99" t="s">
        <v>83</v>
      </c>
      <c r="J40" s="99" t="s">
        <v>84</v>
      </c>
      <c r="K40" s="99" t="s">
        <v>85</v>
      </c>
      <c r="L40" s="99" t="s">
        <v>86</v>
      </c>
      <c r="M40" s="99" t="s">
        <v>87</v>
      </c>
      <c r="N40" s="99" t="s">
        <v>88</v>
      </c>
      <c r="O40" s="99" t="s">
        <v>89</v>
      </c>
      <c r="P40" s="99" t="s">
        <v>90</v>
      </c>
      <c r="Q40" s="311" t="s">
        <v>91</v>
      </c>
      <c r="R40" s="312"/>
      <c r="S40" s="312"/>
      <c r="T40" s="312"/>
      <c r="U40" s="312"/>
      <c r="V40" s="312"/>
      <c r="W40" s="312"/>
      <c r="X40" s="337"/>
      <c r="Y40" s="311" t="s">
        <v>92</v>
      </c>
      <c r="Z40" s="312"/>
      <c r="AA40" s="312"/>
      <c r="AB40" s="312"/>
      <c r="AC40" s="312"/>
      <c r="AD40" s="312"/>
      <c r="AE40" s="313"/>
      <c r="AG40" s="26"/>
      <c r="AH40" s="26"/>
      <c r="AI40" s="26"/>
      <c r="AJ40" s="26"/>
      <c r="AK40" s="26"/>
      <c r="AL40" s="26"/>
      <c r="AM40" s="26"/>
      <c r="AN40" s="26"/>
      <c r="AO40" s="26"/>
    </row>
    <row r="41" spans="1:41" ht="58.5" customHeight="1" x14ac:dyDescent="0.3">
      <c r="A41" s="495" t="s">
        <v>127</v>
      </c>
      <c r="B41" s="322">
        <v>0.03</v>
      </c>
      <c r="C41" s="29" t="s">
        <v>66</v>
      </c>
      <c r="D41" s="30">
        <v>0</v>
      </c>
      <c r="E41" s="30">
        <v>0.25</v>
      </c>
      <c r="F41" s="30">
        <v>0.25</v>
      </c>
      <c r="G41" s="30">
        <v>0.25</v>
      </c>
      <c r="H41" s="30">
        <v>0.25</v>
      </c>
      <c r="I41" s="30"/>
      <c r="J41" s="30"/>
      <c r="K41" s="30"/>
      <c r="L41" s="30"/>
      <c r="M41" s="30"/>
      <c r="N41" s="30"/>
      <c r="O41" s="30"/>
      <c r="P41" s="109">
        <f t="shared" ref="P41:P46" si="0">SUM(D41:O41)</f>
        <v>1</v>
      </c>
      <c r="Q41" s="299" t="s">
        <v>128</v>
      </c>
      <c r="R41" s="300"/>
      <c r="S41" s="300"/>
      <c r="T41" s="300"/>
      <c r="U41" s="300"/>
      <c r="V41" s="300"/>
      <c r="W41" s="300"/>
      <c r="X41" s="301"/>
      <c r="Y41" s="497" t="s">
        <v>129</v>
      </c>
      <c r="Z41" s="498"/>
      <c r="AA41" s="498"/>
      <c r="AB41" s="498"/>
      <c r="AC41" s="498"/>
      <c r="AD41" s="498"/>
      <c r="AE41" s="499"/>
    </row>
    <row r="42" spans="1:41" ht="58.5" customHeight="1" x14ac:dyDescent="0.3">
      <c r="A42" s="496"/>
      <c r="B42" s="325"/>
      <c r="C42" s="27" t="s">
        <v>71</v>
      </c>
      <c r="D42" s="28">
        <v>0</v>
      </c>
      <c r="E42" s="28">
        <v>0.25</v>
      </c>
      <c r="F42" s="28"/>
      <c r="G42" s="28"/>
      <c r="H42" s="28"/>
      <c r="I42" s="28"/>
      <c r="J42" s="28"/>
      <c r="K42" s="28"/>
      <c r="L42" s="28"/>
      <c r="M42" s="28"/>
      <c r="N42" s="28"/>
      <c r="O42" s="28"/>
      <c r="P42" s="109">
        <f t="shared" si="0"/>
        <v>0.25</v>
      </c>
      <c r="Q42" s="314"/>
      <c r="R42" s="315"/>
      <c r="S42" s="315"/>
      <c r="T42" s="315"/>
      <c r="U42" s="315"/>
      <c r="V42" s="315"/>
      <c r="W42" s="315"/>
      <c r="X42" s="316"/>
      <c r="Y42" s="500"/>
      <c r="Z42" s="501"/>
      <c r="AA42" s="501"/>
      <c r="AB42" s="501"/>
      <c r="AC42" s="501"/>
      <c r="AD42" s="501"/>
      <c r="AE42" s="502"/>
    </row>
    <row r="43" spans="1:41" ht="159" customHeight="1" x14ac:dyDescent="0.3">
      <c r="A43" s="503" t="s">
        <v>130</v>
      </c>
      <c r="B43" s="322">
        <v>0.02</v>
      </c>
      <c r="C43" s="29" t="s">
        <v>66</v>
      </c>
      <c r="D43" s="30">
        <v>0</v>
      </c>
      <c r="E43" s="30">
        <v>0.1</v>
      </c>
      <c r="F43" s="30">
        <v>0.3</v>
      </c>
      <c r="G43" s="30">
        <v>0.3</v>
      </c>
      <c r="H43" s="30">
        <v>0.3</v>
      </c>
      <c r="I43" s="30"/>
      <c r="J43" s="30"/>
      <c r="K43" s="30"/>
      <c r="L43" s="30"/>
      <c r="M43" s="30"/>
      <c r="N43" s="30"/>
      <c r="O43" s="30"/>
      <c r="P43" s="109">
        <f t="shared" si="0"/>
        <v>1</v>
      </c>
      <c r="Q43" s="299" t="s">
        <v>131</v>
      </c>
      <c r="R43" s="300"/>
      <c r="S43" s="300"/>
      <c r="T43" s="300"/>
      <c r="U43" s="300"/>
      <c r="V43" s="300"/>
      <c r="W43" s="300"/>
      <c r="X43" s="301"/>
      <c r="Y43" s="504" t="s">
        <v>132</v>
      </c>
      <c r="Z43" s="505"/>
      <c r="AA43" s="505"/>
      <c r="AB43" s="505"/>
      <c r="AC43" s="505"/>
      <c r="AD43" s="505"/>
      <c r="AE43" s="506"/>
    </row>
    <row r="44" spans="1:41" ht="159" customHeight="1" x14ac:dyDescent="0.3">
      <c r="A44" s="495"/>
      <c r="B44" s="325"/>
      <c r="C44" s="27" t="s">
        <v>71</v>
      </c>
      <c r="D44" s="28">
        <v>0</v>
      </c>
      <c r="E44" s="28">
        <v>0.1</v>
      </c>
      <c r="F44" s="28"/>
      <c r="G44" s="28"/>
      <c r="H44" s="28"/>
      <c r="I44" s="28"/>
      <c r="J44" s="28"/>
      <c r="K44" s="28"/>
      <c r="L44" s="28"/>
      <c r="M44" s="28"/>
      <c r="N44" s="28"/>
      <c r="O44" s="28"/>
      <c r="P44" s="109">
        <f t="shared" si="0"/>
        <v>0.1</v>
      </c>
      <c r="Q44" s="314"/>
      <c r="R44" s="315"/>
      <c r="S44" s="315"/>
      <c r="T44" s="315"/>
      <c r="U44" s="315"/>
      <c r="V44" s="315"/>
      <c r="W44" s="315"/>
      <c r="X44" s="316"/>
      <c r="Y44" s="507"/>
      <c r="Z44" s="508"/>
      <c r="AA44" s="508"/>
      <c r="AB44" s="508"/>
      <c r="AC44" s="508"/>
      <c r="AD44" s="508"/>
      <c r="AE44" s="509"/>
    </row>
    <row r="45" spans="1:41" ht="76.95" customHeight="1" thickBot="1" x14ac:dyDescent="0.35">
      <c r="A45" s="487" t="s">
        <v>133</v>
      </c>
      <c r="B45" s="322">
        <v>0.02</v>
      </c>
      <c r="C45" s="29" t="s">
        <v>66</v>
      </c>
      <c r="D45" s="30">
        <v>0</v>
      </c>
      <c r="E45" s="30">
        <v>0.25</v>
      </c>
      <c r="F45" s="30">
        <v>0.25</v>
      </c>
      <c r="G45" s="30">
        <v>0.25</v>
      </c>
      <c r="H45" s="30">
        <v>0.25</v>
      </c>
      <c r="I45" s="30"/>
      <c r="J45" s="30"/>
      <c r="K45" s="30"/>
      <c r="L45" s="30"/>
      <c r="M45" s="30"/>
      <c r="N45" s="30"/>
      <c r="O45" s="30"/>
      <c r="P45" s="109">
        <f t="shared" si="0"/>
        <v>1</v>
      </c>
      <c r="Q45" s="299" t="s">
        <v>134</v>
      </c>
      <c r="R45" s="300"/>
      <c r="S45" s="300"/>
      <c r="T45" s="300"/>
      <c r="U45" s="300"/>
      <c r="V45" s="300"/>
      <c r="W45" s="300"/>
      <c r="X45" s="301"/>
      <c r="Y45" s="489" t="s">
        <v>135</v>
      </c>
      <c r="Z45" s="490"/>
      <c r="AA45" s="490"/>
      <c r="AB45" s="490"/>
      <c r="AC45" s="490"/>
      <c r="AD45" s="490"/>
      <c r="AE45" s="491"/>
    </row>
    <row r="46" spans="1:41" ht="76.95" customHeight="1" thickBot="1" x14ac:dyDescent="0.35">
      <c r="A46" s="488"/>
      <c r="B46" s="323"/>
      <c r="C46" s="23" t="s">
        <v>71</v>
      </c>
      <c r="D46" s="31">
        <v>0</v>
      </c>
      <c r="E46" s="31">
        <v>0.25</v>
      </c>
      <c r="F46" s="31"/>
      <c r="G46" s="31"/>
      <c r="H46" s="31"/>
      <c r="I46" s="31"/>
      <c r="J46" s="31"/>
      <c r="K46" s="31"/>
      <c r="L46" s="31"/>
      <c r="M46" s="31"/>
      <c r="N46" s="31"/>
      <c r="O46" s="31"/>
      <c r="P46" s="110">
        <f t="shared" si="0"/>
        <v>0.25</v>
      </c>
      <c r="Q46" s="302"/>
      <c r="R46" s="303"/>
      <c r="S46" s="303"/>
      <c r="T46" s="303"/>
      <c r="U46" s="303"/>
      <c r="V46" s="303"/>
      <c r="W46" s="303"/>
      <c r="X46" s="304"/>
      <c r="Y46" s="492"/>
      <c r="Z46" s="493"/>
      <c r="AA46" s="493"/>
      <c r="AB46" s="493"/>
      <c r="AC46" s="493"/>
      <c r="AD46" s="493"/>
      <c r="AE46" s="494"/>
    </row>
    <row r="47" spans="1:41" ht="15" customHeight="1" x14ac:dyDescent="0.3"/>
  </sheetData>
  <mergeCells count="79">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5:A46"/>
    <mergeCell ref="B45:B46"/>
    <mergeCell ref="Q45:X46"/>
    <mergeCell ref="Y45:AE46"/>
    <mergeCell ref="A41:A42"/>
    <mergeCell ref="B41:B42"/>
    <mergeCell ref="Q41:X42"/>
    <mergeCell ref="Y41:AE42"/>
    <mergeCell ref="A43:A44"/>
    <mergeCell ref="B43:B44"/>
    <mergeCell ref="Q43:X44"/>
    <mergeCell ref="Y43:AE44"/>
  </mergeCells>
  <dataValidations count="3">
    <dataValidation type="textLength" operator="lessThanOrEqual" allowBlank="1" showInputMessage="1" showErrorMessage="1" errorTitle="Máximo 2.000 caracteres" error="Máximo 2.000 caracteres" sqref="AC35 Q35 Y35 Q41 Q45 Q43 U35" xr:uid="{846646C4-ACCF-48D6-840A-29969F57068B}">
      <formula1>2000</formula1>
    </dataValidation>
    <dataValidation type="textLength" operator="lessThanOrEqual" allowBlank="1" showInputMessage="1" showErrorMessage="1" errorTitle="Máximo 2.000 caracteres" error="Máximo 2.000 caracteres" promptTitle="2.000 caracteres" sqref="Q30:Q31" xr:uid="{B47E3DD5-4DB3-4575-A031-72A62CD0DC25}">
      <formula1>2000</formula1>
    </dataValidation>
    <dataValidation type="list" allowBlank="1" showInputMessage="1" showErrorMessage="1" sqref="C7:C9" xr:uid="{2015CE00-5781-4884-A284-33F28E860166}">
      <formula1>$B$21:$M$21</formula1>
    </dataValidation>
  </dataValidations>
  <hyperlinks>
    <hyperlink ref="Y43" r:id="rId1" display="https://www.sdmujer.gov.co/ley-de-transparencia-y-acceso-a-la-informacion-publica/control/reportes-de-control-interno" xr:uid="{E840DB92-7B43-4D50-8755-A3FB5EB9ECE9}"/>
    <hyperlink ref="Y41:AE42" r:id="rId2" display="https://secretariadistritald-my.sharepoint.com/:f:/g/personal/mesadeayuda_sdmujer_gov_co/EmpsxzKgMk1BgF0elsDHPR4Bb4CLngoIZzqHR-CpVs0UDA?e=EMvDHi" xr:uid="{F3A6F1E2-5951-45E2-AF6D-4A4B2A6FA760}"/>
  </hyperlinks>
  <pageMargins left="0.25" right="0.25" top="0.75" bottom="0.75" header="0.3" footer="0.3"/>
  <pageSetup scale="20" orientation="landscape" r:id="rId3"/>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2A74D-8F7D-417E-8521-5676639558C9}">
  <sheetPr>
    <tabColor theme="7" tint="0.39997558519241921"/>
    <pageSetUpPr fitToPage="1"/>
  </sheetPr>
  <dimension ref="A1:AO55"/>
  <sheetViews>
    <sheetView showGridLines="0" view="pageBreakPreview" topLeftCell="M43" zoomScale="60" zoomScaleNormal="60" workbookViewId="0">
      <selection activeCell="Q51" sqref="Q51:X52"/>
    </sheetView>
  </sheetViews>
  <sheetFormatPr baseColWidth="10" defaultColWidth="10.88671875" defaultRowHeight="14.4" x14ac:dyDescent="0.3"/>
  <cols>
    <col min="1" max="1" width="38.44140625" style="2" customWidth="1"/>
    <col min="2" max="2" width="34.109375" style="2" customWidth="1"/>
    <col min="3" max="14" width="20.6640625" style="2" customWidth="1"/>
    <col min="15" max="15" width="20.5546875" style="2" customWidth="1"/>
    <col min="16" max="16" width="32.44140625" style="2" customWidth="1"/>
    <col min="17" max="27" width="18.109375" style="2" customWidth="1"/>
    <col min="28" max="28" width="22.6640625" style="2" customWidth="1"/>
    <col min="29" max="29" width="19" style="2" customWidth="1"/>
    <col min="30" max="30" width="19.44140625" style="2" customWidth="1"/>
    <col min="31" max="31" width="20.5546875" style="2" customWidth="1"/>
    <col min="32" max="32" width="22.88671875" style="2" customWidth="1"/>
    <col min="33" max="33" width="18.44140625" style="2" bestFit="1" customWidth="1"/>
    <col min="34" max="34" width="8.44140625" style="2" customWidth="1"/>
    <col min="35" max="35" width="18.44140625" style="2" bestFit="1" customWidth="1"/>
    <col min="36" max="36" width="5.6640625" style="2" customWidth="1"/>
    <col min="37" max="37" width="18.44140625" style="2" bestFit="1" customWidth="1"/>
    <col min="38" max="38" width="4.6640625" style="2" customWidth="1"/>
    <col min="39" max="39" width="23" style="2" bestFit="1" customWidth="1"/>
    <col min="40" max="40" width="10.88671875" style="2"/>
    <col min="41" max="41" width="18.44140625" style="2" bestFit="1" customWidth="1"/>
    <col min="42" max="42" width="16.109375" style="2" customWidth="1"/>
    <col min="43" max="16384" width="10.88671875" style="2"/>
  </cols>
  <sheetData>
    <row r="1" spans="1:31" ht="32.25" customHeight="1" thickBot="1" x14ac:dyDescent="0.35">
      <c r="A1" s="404"/>
      <c r="B1" s="407" t="s">
        <v>0</v>
      </c>
      <c r="C1" s="408"/>
      <c r="D1" s="408"/>
      <c r="E1" s="408"/>
      <c r="F1" s="408"/>
      <c r="G1" s="408"/>
      <c r="H1" s="408"/>
      <c r="I1" s="408"/>
      <c r="J1" s="408"/>
      <c r="K1" s="408"/>
      <c r="L1" s="408"/>
      <c r="M1" s="408"/>
      <c r="N1" s="408"/>
      <c r="O1" s="408"/>
      <c r="P1" s="408"/>
      <c r="Q1" s="408"/>
      <c r="R1" s="408"/>
      <c r="S1" s="408"/>
      <c r="T1" s="408"/>
      <c r="U1" s="408"/>
      <c r="V1" s="408"/>
      <c r="W1" s="408"/>
      <c r="X1" s="408"/>
      <c r="Y1" s="408"/>
      <c r="Z1" s="408"/>
      <c r="AA1" s="409"/>
      <c r="AB1" s="416" t="s">
        <v>1</v>
      </c>
      <c r="AC1" s="417"/>
      <c r="AD1" s="417"/>
      <c r="AE1" s="418"/>
    </row>
    <row r="2" spans="1:31" ht="30.75" customHeight="1" thickBot="1" x14ac:dyDescent="0.35">
      <c r="A2" s="405"/>
      <c r="B2" s="407" t="s">
        <v>2</v>
      </c>
      <c r="C2" s="408"/>
      <c r="D2" s="408"/>
      <c r="E2" s="408"/>
      <c r="F2" s="408"/>
      <c r="G2" s="408"/>
      <c r="H2" s="408"/>
      <c r="I2" s="408"/>
      <c r="J2" s="408"/>
      <c r="K2" s="408"/>
      <c r="L2" s="408"/>
      <c r="M2" s="408"/>
      <c r="N2" s="408"/>
      <c r="O2" s="408"/>
      <c r="P2" s="408"/>
      <c r="Q2" s="408"/>
      <c r="R2" s="408"/>
      <c r="S2" s="408"/>
      <c r="T2" s="408"/>
      <c r="U2" s="408"/>
      <c r="V2" s="408"/>
      <c r="W2" s="408"/>
      <c r="X2" s="408"/>
      <c r="Y2" s="408"/>
      <c r="Z2" s="408"/>
      <c r="AA2" s="409"/>
      <c r="AB2" s="416" t="s">
        <v>3</v>
      </c>
      <c r="AC2" s="417"/>
      <c r="AD2" s="417"/>
      <c r="AE2" s="418"/>
    </row>
    <row r="3" spans="1:31" ht="24" customHeight="1" thickBot="1" x14ac:dyDescent="0.35">
      <c r="A3" s="405"/>
      <c r="B3" s="410" t="s">
        <v>4</v>
      </c>
      <c r="C3" s="411"/>
      <c r="D3" s="411"/>
      <c r="E3" s="411"/>
      <c r="F3" s="411"/>
      <c r="G3" s="411"/>
      <c r="H3" s="411"/>
      <c r="I3" s="411"/>
      <c r="J3" s="411"/>
      <c r="K3" s="411"/>
      <c r="L3" s="411"/>
      <c r="M3" s="411"/>
      <c r="N3" s="411"/>
      <c r="O3" s="411"/>
      <c r="P3" s="411"/>
      <c r="Q3" s="411"/>
      <c r="R3" s="411"/>
      <c r="S3" s="411"/>
      <c r="T3" s="411"/>
      <c r="U3" s="411"/>
      <c r="V3" s="411"/>
      <c r="W3" s="411"/>
      <c r="X3" s="411"/>
      <c r="Y3" s="411"/>
      <c r="Z3" s="411"/>
      <c r="AA3" s="412"/>
      <c r="AB3" s="416" t="s">
        <v>5</v>
      </c>
      <c r="AC3" s="417"/>
      <c r="AD3" s="417"/>
      <c r="AE3" s="418"/>
    </row>
    <row r="4" spans="1:31" ht="21.75" customHeight="1" thickBot="1" x14ac:dyDescent="0.35">
      <c r="A4" s="406"/>
      <c r="B4" s="413"/>
      <c r="C4" s="414"/>
      <c r="D4" s="414"/>
      <c r="E4" s="414"/>
      <c r="F4" s="414"/>
      <c r="G4" s="414"/>
      <c r="H4" s="414"/>
      <c r="I4" s="414"/>
      <c r="J4" s="414"/>
      <c r="K4" s="414"/>
      <c r="L4" s="414"/>
      <c r="M4" s="414"/>
      <c r="N4" s="414"/>
      <c r="O4" s="414"/>
      <c r="P4" s="414"/>
      <c r="Q4" s="414"/>
      <c r="R4" s="414"/>
      <c r="S4" s="414"/>
      <c r="T4" s="414"/>
      <c r="U4" s="414"/>
      <c r="V4" s="414"/>
      <c r="W4" s="414"/>
      <c r="X4" s="414"/>
      <c r="Y4" s="414"/>
      <c r="Z4" s="414"/>
      <c r="AA4" s="415"/>
      <c r="AB4" s="419" t="s">
        <v>6</v>
      </c>
      <c r="AC4" s="420"/>
      <c r="AD4" s="420"/>
      <c r="AE4" s="421"/>
    </row>
    <row r="5" spans="1:31" ht="9" customHeight="1" thickBot="1" x14ac:dyDescent="0.35">
      <c r="A5" s="3"/>
      <c r="B5" s="100"/>
      <c r="C5" s="101"/>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5">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ht="14.4" customHeight="1" x14ac:dyDescent="0.3">
      <c r="A7" s="361" t="s">
        <v>7</v>
      </c>
      <c r="B7" s="362"/>
      <c r="C7" s="399" t="s">
        <v>8</v>
      </c>
      <c r="D7" s="361" t="s">
        <v>9</v>
      </c>
      <c r="E7" s="367"/>
      <c r="F7" s="367"/>
      <c r="G7" s="367"/>
      <c r="H7" s="362"/>
      <c r="I7" s="391">
        <v>45358</v>
      </c>
      <c r="J7" s="392"/>
      <c r="K7" s="361" t="s">
        <v>10</v>
      </c>
      <c r="L7" s="362"/>
      <c r="M7" s="383" t="s">
        <v>11</v>
      </c>
      <c r="N7" s="384"/>
      <c r="O7" s="372"/>
      <c r="P7" s="373"/>
      <c r="Q7" s="4"/>
      <c r="R7" s="4"/>
      <c r="S7" s="4"/>
      <c r="T7" s="4"/>
      <c r="U7" s="4"/>
      <c r="V7" s="4"/>
      <c r="W7" s="4"/>
      <c r="X7" s="4"/>
      <c r="Y7" s="4"/>
      <c r="Z7" s="5"/>
      <c r="AA7" s="4"/>
      <c r="AB7" s="4"/>
      <c r="AD7" s="7"/>
      <c r="AE7" s="8"/>
    </row>
    <row r="8" spans="1:31" ht="14.4" customHeight="1" x14ac:dyDescent="0.3">
      <c r="A8" s="363"/>
      <c r="B8" s="364"/>
      <c r="C8" s="400"/>
      <c r="D8" s="363"/>
      <c r="E8" s="368"/>
      <c r="F8" s="368"/>
      <c r="G8" s="368"/>
      <c r="H8" s="364"/>
      <c r="I8" s="393"/>
      <c r="J8" s="394"/>
      <c r="K8" s="363"/>
      <c r="L8" s="364"/>
      <c r="M8" s="402" t="s">
        <v>12</v>
      </c>
      <c r="N8" s="403"/>
      <c r="O8" s="385"/>
      <c r="P8" s="386"/>
      <c r="Q8" s="4"/>
      <c r="R8" s="4"/>
      <c r="S8" s="4"/>
      <c r="T8" s="4"/>
      <c r="U8" s="4"/>
      <c r="V8" s="4"/>
      <c r="W8" s="4"/>
      <c r="X8" s="4"/>
      <c r="Y8" s="4"/>
      <c r="Z8" s="5"/>
      <c r="AA8" s="4"/>
      <c r="AB8" s="4"/>
      <c r="AD8" s="7"/>
      <c r="AE8" s="8"/>
    </row>
    <row r="9" spans="1:31" ht="15" customHeight="1" thickBot="1" x14ac:dyDescent="0.35">
      <c r="A9" s="365"/>
      <c r="B9" s="366"/>
      <c r="C9" s="401"/>
      <c r="D9" s="365"/>
      <c r="E9" s="369"/>
      <c r="F9" s="369"/>
      <c r="G9" s="369"/>
      <c r="H9" s="366"/>
      <c r="I9" s="395"/>
      <c r="J9" s="396"/>
      <c r="K9" s="365"/>
      <c r="L9" s="366"/>
      <c r="M9" s="387" t="s">
        <v>13</v>
      </c>
      <c r="N9" s="388"/>
      <c r="O9" s="389" t="s">
        <v>14</v>
      </c>
      <c r="P9" s="390"/>
      <c r="Q9" s="4"/>
      <c r="R9" s="4"/>
      <c r="S9" s="4"/>
      <c r="T9" s="4"/>
      <c r="U9" s="4"/>
      <c r="V9" s="4"/>
      <c r="W9" s="4"/>
      <c r="X9" s="4"/>
      <c r="Y9" s="4"/>
      <c r="Z9" s="5"/>
      <c r="AA9" s="4"/>
      <c r="AB9" s="4"/>
      <c r="AD9" s="7"/>
      <c r="AE9" s="8"/>
    </row>
    <row r="10" spans="1:31" ht="15" customHeight="1" thickBot="1" x14ac:dyDescent="0.35">
      <c r="A10" s="76"/>
      <c r="B10" s="77"/>
      <c r="C10" s="77"/>
      <c r="D10" s="9"/>
      <c r="E10" s="9"/>
      <c r="F10" s="9"/>
      <c r="G10" s="9"/>
      <c r="H10" s="9"/>
      <c r="I10" s="73"/>
      <c r="J10" s="73"/>
      <c r="K10" s="9"/>
      <c r="L10" s="9"/>
      <c r="M10" s="74"/>
      <c r="N10" s="74"/>
      <c r="O10" s="75"/>
      <c r="P10" s="75"/>
      <c r="Q10" s="77"/>
      <c r="R10" s="77"/>
      <c r="S10" s="77"/>
      <c r="T10" s="77"/>
      <c r="U10" s="77"/>
      <c r="V10" s="77"/>
      <c r="W10" s="77"/>
      <c r="X10" s="77"/>
      <c r="Y10" s="77"/>
      <c r="Z10" s="78"/>
      <c r="AA10" s="77"/>
      <c r="AB10" s="77"/>
      <c r="AD10" s="79"/>
      <c r="AE10" s="80"/>
    </row>
    <row r="11" spans="1:31" ht="15" customHeight="1" x14ac:dyDescent="0.3">
      <c r="A11" s="361" t="s">
        <v>15</v>
      </c>
      <c r="B11" s="362"/>
      <c r="C11" s="334" t="s">
        <v>16</v>
      </c>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6"/>
    </row>
    <row r="12" spans="1:31" ht="15" customHeight="1" x14ac:dyDescent="0.3">
      <c r="A12" s="363"/>
      <c r="B12" s="364"/>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6"/>
    </row>
    <row r="13" spans="1:31" ht="15" customHeight="1" thickBot="1" x14ac:dyDescent="0.35">
      <c r="A13" s="365"/>
      <c r="B13" s="366"/>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9"/>
    </row>
    <row r="14" spans="1:31" ht="9" customHeight="1" thickBot="1" x14ac:dyDescent="0.35">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5">
      <c r="A15" s="370" t="s">
        <v>17</v>
      </c>
      <c r="B15" s="371"/>
      <c r="C15" s="380" t="s">
        <v>18</v>
      </c>
      <c r="D15" s="381"/>
      <c r="E15" s="381"/>
      <c r="F15" s="381"/>
      <c r="G15" s="381"/>
      <c r="H15" s="381"/>
      <c r="I15" s="381"/>
      <c r="J15" s="381"/>
      <c r="K15" s="382"/>
      <c r="L15" s="397" t="s">
        <v>19</v>
      </c>
      <c r="M15" s="430"/>
      <c r="N15" s="430"/>
      <c r="O15" s="430"/>
      <c r="P15" s="430"/>
      <c r="Q15" s="398"/>
      <c r="R15" s="431" t="s">
        <v>20</v>
      </c>
      <c r="S15" s="432"/>
      <c r="T15" s="432"/>
      <c r="U15" s="432"/>
      <c r="V15" s="432"/>
      <c r="W15" s="432"/>
      <c r="X15" s="433"/>
      <c r="Y15" s="397" t="s">
        <v>21</v>
      </c>
      <c r="Z15" s="398"/>
      <c r="AA15" s="422" t="s">
        <v>22</v>
      </c>
      <c r="AB15" s="423"/>
      <c r="AC15" s="423"/>
      <c r="AD15" s="423"/>
      <c r="AE15" s="424"/>
    </row>
    <row r="16" spans="1:31" ht="9" customHeight="1" thickBot="1" x14ac:dyDescent="0.35">
      <c r="A16" s="6"/>
      <c r="B16" s="4"/>
      <c r="C16" s="436"/>
      <c r="D16" s="436"/>
      <c r="E16" s="436"/>
      <c r="F16" s="436"/>
      <c r="G16" s="436"/>
      <c r="H16" s="436"/>
      <c r="I16" s="436"/>
      <c r="J16" s="436"/>
      <c r="K16" s="436"/>
      <c r="L16" s="436"/>
      <c r="M16" s="436"/>
      <c r="N16" s="436"/>
      <c r="O16" s="436"/>
      <c r="P16" s="436"/>
      <c r="Q16" s="436"/>
      <c r="R16" s="436"/>
      <c r="S16" s="436"/>
      <c r="T16" s="436"/>
      <c r="U16" s="436"/>
      <c r="V16" s="436"/>
      <c r="W16" s="436"/>
      <c r="X16" s="436"/>
      <c r="Y16" s="436"/>
      <c r="Z16" s="436"/>
      <c r="AA16" s="436"/>
      <c r="AB16" s="436"/>
      <c r="AD16" s="7"/>
      <c r="AE16" s="8"/>
    </row>
    <row r="17" spans="1:32" s="16" customFormat="1" ht="37.5" customHeight="1" thickBot="1" x14ac:dyDescent="0.35">
      <c r="A17" s="370" t="s">
        <v>23</v>
      </c>
      <c r="B17" s="371"/>
      <c r="C17" s="422" t="s">
        <v>136</v>
      </c>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4"/>
    </row>
    <row r="18" spans="1:32" ht="16.5" customHeight="1" thickBot="1" x14ac:dyDescent="0.35">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5">
      <c r="A19" s="397" t="s">
        <v>25</v>
      </c>
      <c r="B19" s="430"/>
      <c r="C19" s="430"/>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398"/>
      <c r="AF19" s="20"/>
    </row>
    <row r="20" spans="1:32" ht="32.1" customHeight="1" thickBot="1" x14ac:dyDescent="0.35">
      <c r="A20" s="103" t="s">
        <v>26</v>
      </c>
      <c r="B20" s="427" t="s">
        <v>27</v>
      </c>
      <c r="C20" s="428"/>
      <c r="D20" s="428"/>
      <c r="E20" s="428"/>
      <c r="F20" s="428"/>
      <c r="G20" s="428"/>
      <c r="H20" s="428"/>
      <c r="I20" s="428"/>
      <c r="J20" s="428"/>
      <c r="K20" s="428"/>
      <c r="L20" s="428"/>
      <c r="M20" s="428"/>
      <c r="N20" s="428"/>
      <c r="O20" s="429"/>
      <c r="P20" s="397" t="s">
        <v>28</v>
      </c>
      <c r="Q20" s="430"/>
      <c r="R20" s="430"/>
      <c r="S20" s="430"/>
      <c r="T20" s="430"/>
      <c r="U20" s="430"/>
      <c r="V20" s="430"/>
      <c r="W20" s="430"/>
      <c r="X20" s="430"/>
      <c r="Y20" s="430"/>
      <c r="Z20" s="430"/>
      <c r="AA20" s="430"/>
      <c r="AB20" s="430"/>
      <c r="AC20" s="430"/>
      <c r="AD20" s="430"/>
      <c r="AE20" s="398"/>
      <c r="AF20" s="20"/>
    </row>
    <row r="21" spans="1:32" ht="32.1" customHeight="1" thickBot="1" x14ac:dyDescent="0.35">
      <c r="A21" s="142">
        <v>35340167</v>
      </c>
      <c r="B21" s="111" t="s">
        <v>29</v>
      </c>
      <c r="C21" s="112" t="s">
        <v>8</v>
      </c>
      <c r="D21" s="112" t="s">
        <v>30</v>
      </c>
      <c r="E21" s="112" t="s">
        <v>31</v>
      </c>
      <c r="F21" s="112" t="s">
        <v>32</v>
      </c>
      <c r="G21" s="112" t="s">
        <v>33</v>
      </c>
      <c r="H21" s="112" t="s">
        <v>34</v>
      </c>
      <c r="I21" s="112" t="s">
        <v>35</v>
      </c>
      <c r="J21" s="112" t="s">
        <v>36</v>
      </c>
      <c r="K21" s="112" t="s">
        <v>37</v>
      </c>
      <c r="L21" s="112" t="s">
        <v>38</v>
      </c>
      <c r="M21" s="112" t="s">
        <v>39</v>
      </c>
      <c r="N21" s="112" t="s">
        <v>40</v>
      </c>
      <c r="O21" s="113" t="s">
        <v>41</v>
      </c>
      <c r="P21" s="134"/>
      <c r="Q21" s="103" t="s">
        <v>29</v>
      </c>
      <c r="R21" s="104" t="s">
        <v>8</v>
      </c>
      <c r="S21" s="104" t="s">
        <v>30</v>
      </c>
      <c r="T21" s="104" t="s">
        <v>31</v>
      </c>
      <c r="U21" s="104" t="s">
        <v>32</v>
      </c>
      <c r="V21" s="104" t="s">
        <v>33</v>
      </c>
      <c r="W21" s="104" t="s">
        <v>34</v>
      </c>
      <c r="X21" s="104" t="s">
        <v>35</v>
      </c>
      <c r="Y21" s="104" t="s">
        <v>36</v>
      </c>
      <c r="Z21" s="104" t="s">
        <v>37</v>
      </c>
      <c r="AA21" s="104" t="s">
        <v>38</v>
      </c>
      <c r="AB21" s="104" t="s">
        <v>39</v>
      </c>
      <c r="AC21" s="104" t="s">
        <v>40</v>
      </c>
      <c r="AD21" s="133" t="s">
        <v>42</v>
      </c>
      <c r="AE21" s="133" t="s">
        <v>43</v>
      </c>
      <c r="AF21" s="1"/>
    </row>
    <row r="22" spans="1:32" ht="32.1" customHeight="1" x14ac:dyDescent="0.3">
      <c r="A22" s="130" t="s">
        <v>44</v>
      </c>
      <c r="B22" s="143">
        <v>5300000</v>
      </c>
      <c r="C22" s="83">
        <v>17790000</v>
      </c>
      <c r="D22" s="83">
        <v>0</v>
      </c>
      <c r="E22" s="83">
        <v>0</v>
      </c>
      <c r="F22" s="83">
        <v>0</v>
      </c>
      <c r="G22" s="83">
        <v>12250166.999999996</v>
      </c>
      <c r="H22" s="83"/>
      <c r="I22" s="83"/>
      <c r="J22" s="83"/>
      <c r="K22" s="83"/>
      <c r="L22" s="83"/>
      <c r="M22" s="83"/>
      <c r="N22" s="175">
        <f>SUM(B22:M22)</f>
        <v>35340167</v>
      </c>
      <c r="O22" s="85"/>
      <c r="P22" s="179" t="s">
        <v>45</v>
      </c>
      <c r="Q22" s="182">
        <v>36400000</v>
      </c>
      <c r="R22" s="183">
        <v>394072608</v>
      </c>
      <c r="S22" s="183"/>
      <c r="T22" s="184"/>
      <c r="U22" s="184">
        <f>18858000+78000</f>
        <v>18936000</v>
      </c>
      <c r="V22" s="184"/>
      <c r="W22" s="185">
        <f>85772258+239078134</f>
        <v>324850392</v>
      </c>
      <c r="X22" s="184"/>
      <c r="Y22" s="183"/>
      <c r="Z22" s="183"/>
      <c r="AA22" s="183"/>
      <c r="AB22" s="183"/>
      <c r="AC22" s="106">
        <f>SUM(Q22:AB22)</f>
        <v>774259000</v>
      </c>
      <c r="AE22" s="173"/>
      <c r="AF22" s="1"/>
    </row>
    <row r="23" spans="1:32" ht="32.1" customHeight="1" x14ac:dyDescent="0.3">
      <c r="A23" s="131" t="s">
        <v>46</v>
      </c>
      <c r="B23" s="82">
        <v>0</v>
      </c>
      <c r="C23" s="81">
        <v>0</v>
      </c>
      <c r="D23" s="81"/>
      <c r="E23" s="81"/>
      <c r="F23" s="81"/>
      <c r="G23" s="81"/>
      <c r="H23" s="81"/>
      <c r="I23" s="81"/>
      <c r="J23" s="81"/>
      <c r="K23" s="81" t="s">
        <v>137</v>
      </c>
      <c r="L23" s="81"/>
      <c r="M23" s="81"/>
      <c r="N23" s="176">
        <f>SUM(B23:M23)</f>
        <v>0</v>
      </c>
      <c r="O23" s="93" t="str">
        <f>IFERROR(N23/(SUMIF(B23:M23,"&gt;0",B22:M22))," ")</f>
        <v xml:space="preserve"> </v>
      </c>
      <c r="P23" s="180" t="s">
        <v>47</v>
      </c>
      <c r="Q23" s="186">
        <v>36400000</v>
      </c>
      <c r="R23" s="178">
        <v>394072608</v>
      </c>
      <c r="S23" s="178"/>
      <c r="T23" s="178"/>
      <c r="U23" s="178"/>
      <c r="V23" s="178"/>
      <c r="W23" s="178"/>
      <c r="X23" s="178"/>
      <c r="Y23" s="178"/>
      <c r="Z23" s="178"/>
      <c r="AA23" s="178"/>
      <c r="AB23" s="178"/>
      <c r="AC23" s="81">
        <f>SUM(Q23:AB23)</f>
        <v>430472608</v>
      </c>
      <c r="AD23" s="294">
        <f>AC23/SUM(Q22:R22)</f>
        <v>1</v>
      </c>
      <c r="AE23" s="273">
        <f>AC23/AC22</f>
        <v>0.55598011518109569</v>
      </c>
      <c r="AF23" s="1"/>
    </row>
    <row r="24" spans="1:32" ht="32.1" customHeight="1" x14ac:dyDescent="0.3">
      <c r="A24" s="131" t="s">
        <v>48</v>
      </c>
      <c r="B24" s="163">
        <f>A21-B23</f>
        <v>35340167</v>
      </c>
      <c r="C24" s="164">
        <f>B24-C23</f>
        <v>35340167</v>
      </c>
      <c r="D24" s="164"/>
      <c r="E24" s="164"/>
      <c r="F24" s="164"/>
      <c r="G24" s="164"/>
      <c r="H24" s="164"/>
      <c r="I24" s="164"/>
      <c r="J24" s="164"/>
      <c r="K24" s="164"/>
      <c r="L24" s="164"/>
      <c r="M24" s="164"/>
      <c r="N24" s="170">
        <f>MIN(B24:M24)</f>
        <v>35340167</v>
      </c>
      <c r="O24" s="84"/>
      <c r="P24" s="180" t="s">
        <v>44</v>
      </c>
      <c r="Q24" s="186">
        <v>0</v>
      </c>
      <c r="R24" s="178">
        <v>1120000</v>
      </c>
      <c r="S24" s="178">
        <v>44828860.799999997</v>
      </c>
      <c r="T24" s="178">
        <v>44828860.799999997</v>
      </c>
      <c r="U24" s="178">
        <v>44828860.799999997</v>
      </c>
      <c r="V24" s="178">
        <v>44828860.799999997</v>
      </c>
      <c r="W24" s="178">
        <v>44828860.799999997</v>
      </c>
      <c r="X24" s="178">
        <v>44828860.799999997</v>
      </c>
      <c r="Y24" s="178">
        <v>44828860.799999997</v>
      </c>
      <c r="Z24" s="178">
        <v>44828860.799999997</v>
      </c>
      <c r="AA24" s="178">
        <v>44828860.799999997</v>
      </c>
      <c r="AB24" s="178">
        <f>44828860.8+W22</f>
        <v>369679252.80000001</v>
      </c>
      <c r="AC24" s="81">
        <f>SUM(Q24:AB24)</f>
        <v>774259000</v>
      </c>
      <c r="AD24" s="294"/>
      <c r="AE24" s="274"/>
      <c r="AF24" s="1"/>
    </row>
    <row r="25" spans="1:32" ht="32.1" customHeight="1" thickBot="1" x14ac:dyDescent="0.35">
      <c r="A25" s="132" t="s">
        <v>49</v>
      </c>
      <c r="B25" s="114">
        <v>9589000</v>
      </c>
      <c r="C25" s="115">
        <v>10194500</v>
      </c>
      <c r="D25" s="115"/>
      <c r="E25" s="115"/>
      <c r="F25" s="115"/>
      <c r="G25" s="115"/>
      <c r="H25" s="115"/>
      <c r="I25" s="115"/>
      <c r="J25" s="115"/>
      <c r="K25" s="115"/>
      <c r="L25" s="115"/>
      <c r="M25" s="115"/>
      <c r="N25" s="217">
        <f>SUM(B25:M25)</f>
        <v>19783500</v>
      </c>
      <c r="O25" s="279">
        <f>+N25/N22</f>
        <v>0.55980210846202283</v>
      </c>
      <c r="P25" s="181" t="s">
        <v>49</v>
      </c>
      <c r="Q25" s="187"/>
      <c r="R25" s="188">
        <v>1120000</v>
      </c>
      <c r="S25" s="188"/>
      <c r="T25" s="188"/>
      <c r="U25" s="188"/>
      <c r="V25" s="188"/>
      <c r="W25" s="188"/>
      <c r="X25" s="188"/>
      <c r="Y25" s="188"/>
      <c r="Z25" s="188"/>
      <c r="AA25" s="188"/>
      <c r="AB25" s="188"/>
      <c r="AC25" s="115">
        <f>SUM(Q25:AB25)</f>
        <v>1120000</v>
      </c>
      <c r="AD25" s="295">
        <f>AC25/SUM(Q24:R24)</f>
        <v>1</v>
      </c>
      <c r="AE25" s="275">
        <f>AC25/AC24</f>
        <v>1.4465443733944327E-3</v>
      </c>
      <c r="AF25" s="1"/>
    </row>
    <row r="26" spans="1:32" customFormat="1" ht="16.5" customHeight="1" thickBot="1" x14ac:dyDescent="0.35">
      <c r="O26" s="281"/>
    </row>
    <row r="27" spans="1:32" ht="33.9" customHeight="1" x14ac:dyDescent="0.3">
      <c r="A27" s="356" t="s">
        <v>50</v>
      </c>
      <c r="B27" s="357"/>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8"/>
    </row>
    <row r="28" spans="1:32" ht="15" customHeight="1" x14ac:dyDescent="0.3">
      <c r="A28" s="331" t="s">
        <v>51</v>
      </c>
      <c r="B28" s="333" t="s">
        <v>52</v>
      </c>
      <c r="C28" s="333"/>
      <c r="D28" s="333" t="s">
        <v>53</v>
      </c>
      <c r="E28" s="333"/>
      <c r="F28" s="333"/>
      <c r="G28" s="333"/>
      <c r="H28" s="333"/>
      <c r="I28" s="333"/>
      <c r="J28" s="333"/>
      <c r="K28" s="333"/>
      <c r="L28" s="333"/>
      <c r="M28" s="333"/>
      <c r="N28" s="333"/>
      <c r="O28" s="333"/>
      <c r="P28" s="333" t="s">
        <v>40</v>
      </c>
      <c r="Q28" s="333" t="s">
        <v>54</v>
      </c>
      <c r="R28" s="333"/>
      <c r="S28" s="333"/>
      <c r="T28" s="333"/>
      <c r="U28" s="333"/>
      <c r="V28" s="333"/>
      <c r="W28" s="333"/>
      <c r="X28" s="333"/>
      <c r="Y28" s="333" t="s">
        <v>55</v>
      </c>
      <c r="Z28" s="333"/>
      <c r="AA28" s="333"/>
      <c r="AB28" s="333"/>
      <c r="AC28" s="333"/>
      <c r="AD28" s="333"/>
      <c r="AE28" s="359"/>
    </row>
    <row r="29" spans="1:32" ht="27" customHeight="1" x14ac:dyDescent="0.3">
      <c r="A29" s="331"/>
      <c r="B29" s="333"/>
      <c r="C29" s="333"/>
      <c r="D29" s="99" t="s">
        <v>29</v>
      </c>
      <c r="E29" s="99" t="s">
        <v>8</v>
      </c>
      <c r="F29" s="99" t="s">
        <v>30</v>
      </c>
      <c r="G29" s="99" t="s">
        <v>31</v>
      </c>
      <c r="H29" s="99" t="s">
        <v>32</v>
      </c>
      <c r="I29" s="99" t="s">
        <v>33</v>
      </c>
      <c r="J29" s="99" t="s">
        <v>34</v>
      </c>
      <c r="K29" s="99" t="s">
        <v>35</v>
      </c>
      <c r="L29" s="99" t="s">
        <v>36</v>
      </c>
      <c r="M29" s="99" t="s">
        <v>37</v>
      </c>
      <c r="N29" s="99" t="s">
        <v>38</v>
      </c>
      <c r="O29" s="99" t="s">
        <v>39</v>
      </c>
      <c r="P29" s="333"/>
      <c r="Q29" s="333"/>
      <c r="R29" s="333"/>
      <c r="S29" s="333"/>
      <c r="T29" s="333"/>
      <c r="U29" s="333"/>
      <c r="V29" s="333"/>
      <c r="W29" s="333"/>
      <c r="X29" s="333"/>
      <c r="Y29" s="333"/>
      <c r="Z29" s="333"/>
      <c r="AA29" s="333"/>
      <c r="AB29" s="333"/>
      <c r="AC29" s="333"/>
      <c r="AD29" s="333"/>
      <c r="AE29" s="359"/>
    </row>
    <row r="30" spans="1:32" ht="42" customHeight="1" thickBot="1" x14ac:dyDescent="0.35">
      <c r="A30" s="282" t="s">
        <v>56</v>
      </c>
      <c r="B30" s="435" t="s">
        <v>56</v>
      </c>
      <c r="C30" s="435"/>
      <c r="D30" s="102"/>
      <c r="E30" s="102"/>
      <c r="F30" s="102"/>
      <c r="G30" s="102"/>
      <c r="H30" s="102"/>
      <c r="I30" s="102"/>
      <c r="J30" s="102"/>
      <c r="K30" s="102"/>
      <c r="L30" s="102"/>
      <c r="M30" s="102"/>
      <c r="N30" s="102"/>
      <c r="O30" s="102"/>
      <c r="P30" s="108">
        <f>SUM(D30:O30)</f>
        <v>0</v>
      </c>
      <c r="Q30" s="434" t="s">
        <v>56</v>
      </c>
      <c r="R30" s="434"/>
      <c r="S30" s="434"/>
      <c r="T30" s="434"/>
      <c r="U30" s="434"/>
      <c r="V30" s="434"/>
      <c r="W30" s="434"/>
      <c r="X30" s="434"/>
      <c r="Y30" s="425"/>
      <c r="Z30" s="425"/>
      <c r="AA30" s="425"/>
      <c r="AB30" s="425"/>
      <c r="AC30" s="425"/>
      <c r="AD30" s="425"/>
      <c r="AE30" s="426"/>
    </row>
    <row r="31" spans="1:32" ht="12" customHeight="1" thickBot="1" x14ac:dyDescent="0.35">
      <c r="A31" s="116"/>
      <c r="B31" s="117"/>
      <c r="C31" s="117"/>
      <c r="D31" s="9"/>
      <c r="E31" s="9"/>
      <c r="F31" s="9"/>
      <c r="G31" s="9"/>
      <c r="H31" s="9"/>
      <c r="I31" s="9"/>
      <c r="J31" s="9"/>
      <c r="K31" s="9"/>
      <c r="L31" s="9"/>
      <c r="M31" s="9"/>
      <c r="N31" s="9"/>
      <c r="O31" s="9"/>
      <c r="P31" s="118"/>
      <c r="Q31" s="119"/>
      <c r="R31" s="119"/>
      <c r="S31" s="119"/>
      <c r="T31" s="119"/>
      <c r="U31" s="119"/>
      <c r="V31" s="119"/>
      <c r="W31" s="119"/>
      <c r="X31" s="119"/>
      <c r="Y31" s="119"/>
      <c r="Z31" s="119"/>
      <c r="AA31" s="119"/>
      <c r="AB31" s="119"/>
      <c r="AC31" s="119"/>
      <c r="AD31" s="119"/>
      <c r="AE31" s="120"/>
    </row>
    <row r="32" spans="1:32" ht="45" customHeight="1" x14ac:dyDescent="0.3">
      <c r="A32" s="334" t="s">
        <v>57</v>
      </c>
      <c r="B32" s="335"/>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6"/>
    </row>
    <row r="33" spans="1:41" ht="23.1" customHeight="1" x14ac:dyDescent="0.3">
      <c r="A33" s="331" t="s">
        <v>58</v>
      </c>
      <c r="B33" s="333" t="s">
        <v>59</v>
      </c>
      <c r="C33" s="333" t="s">
        <v>52</v>
      </c>
      <c r="D33" s="333" t="s">
        <v>60</v>
      </c>
      <c r="E33" s="333"/>
      <c r="F33" s="333"/>
      <c r="G33" s="333"/>
      <c r="H33" s="333"/>
      <c r="I33" s="333"/>
      <c r="J33" s="333"/>
      <c r="K33" s="333"/>
      <c r="L33" s="333"/>
      <c r="M33" s="333"/>
      <c r="N33" s="333"/>
      <c r="O33" s="333"/>
      <c r="P33" s="333"/>
      <c r="Q33" s="333" t="s">
        <v>61</v>
      </c>
      <c r="R33" s="333"/>
      <c r="S33" s="333"/>
      <c r="T33" s="333"/>
      <c r="U33" s="333"/>
      <c r="V33" s="333"/>
      <c r="W33" s="333"/>
      <c r="X33" s="333"/>
      <c r="Y33" s="333"/>
      <c r="Z33" s="333"/>
      <c r="AA33" s="333"/>
      <c r="AB33" s="333"/>
      <c r="AC33" s="333"/>
      <c r="AD33" s="333"/>
      <c r="AE33" s="359"/>
      <c r="AG33" s="21"/>
      <c r="AH33" s="21"/>
      <c r="AI33" s="21"/>
      <c r="AJ33" s="21"/>
      <c r="AK33" s="21"/>
      <c r="AL33" s="21"/>
      <c r="AM33" s="21"/>
      <c r="AN33" s="21"/>
      <c r="AO33" s="21"/>
    </row>
    <row r="34" spans="1:41" ht="27" customHeight="1" x14ac:dyDescent="0.3">
      <c r="A34" s="331"/>
      <c r="B34" s="333"/>
      <c r="C34" s="360"/>
      <c r="D34" s="99" t="s">
        <v>29</v>
      </c>
      <c r="E34" s="99" t="s">
        <v>8</v>
      </c>
      <c r="F34" s="99" t="s">
        <v>30</v>
      </c>
      <c r="G34" s="99" t="s">
        <v>31</v>
      </c>
      <c r="H34" s="99" t="s">
        <v>32</v>
      </c>
      <c r="I34" s="99" t="s">
        <v>33</v>
      </c>
      <c r="J34" s="99" t="s">
        <v>34</v>
      </c>
      <c r="K34" s="99" t="s">
        <v>35</v>
      </c>
      <c r="L34" s="99" t="s">
        <v>36</v>
      </c>
      <c r="M34" s="99" t="s">
        <v>37</v>
      </c>
      <c r="N34" s="99" t="s">
        <v>38</v>
      </c>
      <c r="O34" s="99" t="s">
        <v>39</v>
      </c>
      <c r="P34" s="99" t="s">
        <v>40</v>
      </c>
      <c r="Q34" s="311" t="s">
        <v>62</v>
      </c>
      <c r="R34" s="312"/>
      <c r="S34" s="312"/>
      <c r="T34" s="337"/>
      <c r="U34" s="333" t="s">
        <v>63</v>
      </c>
      <c r="V34" s="333"/>
      <c r="W34" s="333"/>
      <c r="X34" s="333"/>
      <c r="Y34" s="333" t="s">
        <v>64</v>
      </c>
      <c r="Z34" s="333"/>
      <c r="AA34" s="333"/>
      <c r="AB34" s="333"/>
      <c r="AC34" s="333" t="s">
        <v>65</v>
      </c>
      <c r="AD34" s="333"/>
      <c r="AE34" s="359"/>
      <c r="AG34" s="21"/>
      <c r="AH34" s="21"/>
      <c r="AI34" s="21"/>
      <c r="AJ34" s="21"/>
      <c r="AK34" s="21"/>
      <c r="AL34" s="21"/>
      <c r="AM34" s="21"/>
      <c r="AN34" s="21"/>
      <c r="AO34" s="21"/>
    </row>
    <row r="35" spans="1:41" ht="54.75" customHeight="1" x14ac:dyDescent="0.3">
      <c r="A35" s="326" t="s">
        <v>136</v>
      </c>
      <c r="B35" s="546">
        <f>SUM(B41:B54)</f>
        <v>0.14000000000000001</v>
      </c>
      <c r="C35" s="22" t="s">
        <v>66</v>
      </c>
      <c r="D35" s="136">
        <v>0</v>
      </c>
      <c r="E35" s="289">
        <v>0.86250000000000004</v>
      </c>
      <c r="F35" s="289">
        <v>0.875</v>
      </c>
      <c r="G35" s="289">
        <v>0.88749999999999996</v>
      </c>
      <c r="H35" s="136">
        <v>0.89999999999999991</v>
      </c>
      <c r="I35" s="136">
        <v>0</v>
      </c>
      <c r="J35" s="136">
        <v>0</v>
      </c>
      <c r="K35" s="136">
        <v>0</v>
      </c>
      <c r="L35" s="136">
        <v>0</v>
      </c>
      <c r="M35" s="136">
        <v>0</v>
      </c>
      <c r="N35" s="136">
        <v>0</v>
      </c>
      <c r="O35" s="136">
        <v>0</v>
      </c>
      <c r="P35" s="137">
        <f>MAX(D35:O35)</f>
        <v>0.89999999999999991</v>
      </c>
      <c r="Q35" s="548" t="s">
        <v>138</v>
      </c>
      <c r="R35" s="549"/>
      <c r="S35" s="549"/>
      <c r="T35" s="550"/>
      <c r="U35" s="548" t="s">
        <v>138</v>
      </c>
      <c r="V35" s="549"/>
      <c r="W35" s="549"/>
      <c r="X35" s="550"/>
      <c r="Y35" s="548" t="s">
        <v>139</v>
      </c>
      <c r="Z35" s="549"/>
      <c r="AA35" s="549"/>
      <c r="AB35" s="550"/>
      <c r="AC35" s="349" t="s">
        <v>140</v>
      </c>
      <c r="AD35" s="349"/>
      <c r="AE35" s="537"/>
      <c r="AG35" s="21"/>
      <c r="AH35" s="21"/>
      <c r="AI35" s="21"/>
      <c r="AJ35" s="21"/>
      <c r="AK35" s="21"/>
      <c r="AL35" s="21"/>
      <c r="AM35" s="21"/>
      <c r="AN35" s="21"/>
      <c r="AO35" s="21"/>
    </row>
    <row r="36" spans="1:41" ht="54.75" customHeight="1" thickBot="1" x14ac:dyDescent="0.35">
      <c r="A36" s="327"/>
      <c r="B36" s="547"/>
      <c r="C36" s="23" t="s">
        <v>71</v>
      </c>
      <c r="D36" s="212">
        <v>0</v>
      </c>
      <c r="E36" s="290">
        <v>0.86250000000000004</v>
      </c>
      <c r="F36" s="291"/>
      <c r="G36" s="292"/>
      <c r="H36" s="292"/>
      <c r="I36" s="25"/>
      <c r="J36" s="25"/>
      <c r="K36" s="25"/>
      <c r="L36" s="25"/>
      <c r="M36" s="25"/>
      <c r="N36" s="25"/>
      <c r="O36" s="25"/>
      <c r="P36" s="293">
        <f>SUM(D36:O36)</f>
        <v>0.86250000000000004</v>
      </c>
      <c r="Q36" s="551"/>
      <c r="R36" s="552"/>
      <c r="S36" s="552"/>
      <c r="T36" s="553"/>
      <c r="U36" s="551"/>
      <c r="V36" s="552"/>
      <c r="W36" s="552"/>
      <c r="X36" s="553"/>
      <c r="Y36" s="551"/>
      <c r="Z36" s="552"/>
      <c r="AA36" s="552"/>
      <c r="AB36" s="553"/>
      <c r="AC36" s="350"/>
      <c r="AD36" s="350"/>
      <c r="AE36" s="538"/>
      <c r="AG36" s="21"/>
      <c r="AH36" s="21"/>
      <c r="AI36" s="21"/>
      <c r="AJ36" s="21"/>
      <c r="AK36" s="21"/>
      <c r="AL36" s="21"/>
      <c r="AM36" s="21"/>
      <c r="AN36" s="21"/>
      <c r="AO36" s="21"/>
    </row>
    <row r="37" spans="1:41" customFormat="1" ht="17.25" customHeight="1" thickBot="1" x14ac:dyDescent="0.35"/>
    <row r="38" spans="1:41" ht="45" customHeight="1" thickBot="1" x14ac:dyDescent="0.35">
      <c r="A38" s="334" t="s">
        <v>72</v>
      </c>
      <c r="B38" s="335"/>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6"/>
      <c r="AG38" s="21"/>
      <c r="AH38" s="21"/>
      <c r="AI38" s="21"/>
      <c r="AJ38" s="21"/>
      <c r="AK38" s="21"/>
      <c r="AL38" s="21"/>
      <c r="AM38" s="21"/>
      <c r="AN38" s="21"/>
      <c r="AO38" s="21"/>
    </row>
    <row r="39" spans="1:41" ht="26.1" customHeight="1" x14ac:dyDescent="0.3">
      <c r="A39" s="330" t="s">
        <v>73</v>
      </c>
      <c r="B39" s="332" t="s">
        <v>74</v>
      </c>
      <c r="C39" s="338" t="s">
        <v>75</v>
      </c>
      <c r="D39" s="340" t="s">
        <v>76</v>
      </c>
      <c r="E39" s="341"/>
      <c r="F39" s="341"/>
      <c r="G39" s="341"/>
      <c r="H39" s="341"/>
      <c r="I39" s="341"/>
      <c r="J39" s="341"/>
      <c r="K39" s="341"/>
      <c r="L39" s="341"/>
      <c r="M39" s="341"/>
      <c r="N39" s="341"/>
      <c r="O39" s="341"/>
      <c r="P39" s="342"/>
      <c r="Q39" s="332" t="s">
        <v>77</v>
      </c>
      <c r="R39" s="332"/>
      <c r="S39" s="332"/>
      <c r="T39" s="332"/>
      <c r="U39" s="332"/>
      <c r="V39" s="332"/>
      <c r="W39" s="332"/>
      <c r="X39" s="332"/>
      <c r="Y39" s="332"/>
      <c r="Z39" s="332"/>
      <c r="AA39" s="332"/>
      <c r="AB39" s="332"/>
      <c r="AC39" s="332"/>
      <c r="AD39" s="332"/>
      <c r="AE39" s="355"/>
      <c r="AG39" s="21"/>
      <c r="AH39" s="21"/>
      <c r="AI39" s="21"/>
      <c r="AJ39" s="21"/>
      <c r="AK39" s="21"/>
      <c r="AL39" s="21"/>
      <c r="AM39" s="21"/>
      <c r="AN39" s="21"/>
      <c r="AO39" s="21"/>
    </row>
    <row r="40" spans="1:41" ht="26.1" customHeight="1" thickBot="1" x14ac:dyDescent="0.35">
      <c r="A40" s="539"/>
      <c r="B40" s="540"/>
      <c r="C40" s="541"/>
      <c r="D40" s="285" t="s">
        <v>78</v>
      </c>
      <c r="E40" s="285" t="s">
        <v>79</v>
      </c>
      <c r="F40" s="285" t="s">
        <v>80</v>
      </c>
      <c r="G40" s="285" t="s">
        <v>81</v>
      </c>
      <c r="H40" s="285" t="s">
        <v>82</v>
      </c>
      <c r="I40" s="285" t="s">
        <v>83</v>
      </c>
      <c r="J40" s="285" t="s">
        <v>84</v>
      </c>
      <c r="K40" s="285" t="s">
        <v>85</v>
      </c>
      <c r="L40" s="285" t="s">
        <v>86</v>
      </c>
      <c r="M40" s="285" t="s">
        <v>87</v>
      </c>
      <c r="N40" s="285" t="s">
        <v>88</v>
      </c>
      <c r="O40" s="285" t="s">
        <v>89</v>
      </c>
      <c r="P40" s="285" t="s">
        <v>90</v>
      </c>
      <c r="Q40" s="542" t="s">
        <v>91</v>
      </c>
      <c r="R40" s="543"/>
      <c r="S40" s="543"/>
      <c r="T40" s="543"/>
      <c r="U40" s="543"/>
      <c r="V40" s="543"/>
      <c r="W40" s="543"/>
      <c r="X40" s="544"/>
      <c r="Y40" s="542" t="s">
        <v>92</v>
      </c>
      <c r="Z40" s="543"/>
      <c r="AA40" s="543"/>
      <c r="AB40" s="543"/>
      <c r="AC40" s="543"/>
      <c r="AD40" s="543"/>
      <c r="AE40" s="545"/>
      <c r="AG40" s="26"/>
      <c r="AH40" s="26"/>
      <c r="AI40" s="26"/>
      <c r="AJ40" s="26"/>
      <c r="AK40" s="26"/>
      <c r="AL40" s="26"/>
      <c r="AM40" s="26"/>
      <c r="AN40" s="26"/>
      <c r="AO40" s="26"/>
    </row>
    <row r="41" spans="1:41" ht="48.75" customHeight="1" x14ac:dyDescent="0.3">
      <c r="A41" s="525" t="s">
        <v>141</v>
      </c>
      <c r="B41" s="526">
        <v>0.02</v>
      </c>
      <c r="C41" s="286" t="s">
        <v>66</v>
      </c>
      <c r="D41" s="287">
        <v>0</v>
      </c>
      <c r="E41" s="287">
        <v>0</v>
      </c>
      <c r="F41" s="287">
        <v>0.33</v>
      </c>
      <c r="G41" s="287">
        <v>0.33</v>
      </c>
      <c r="H41" s="287">
        <v>0.34</v>
      </c>
      <c r="I41" s="287"/>
      <c r="J41" s="287"/>
      <c r="K41" s="287"/>
      <c r="L41" s="287"/>
      <c r="M41" s="287"/>
      <c r="N41" s="287"/>
      <c r="O41" s="287"/>
      <c r="P41" s="288">
        <f t="shared" ref="P41:P54" si="0">SUM(D41:O41)</f>
        <v>1</v>
      </c>
      <c r="Q41" s="527" t="s">
        <v>142</v>
      </c>
      <c r="R41" s="528"/>
      <c r="S41" s="528"/>
      <c r="T41" s="528"/>
      <c r="U41" s="528"/>
      <c r="V41" s="528"/>
      <c r="W41" s="528"/>
      <c r="X41" s="529"/>
      <c r="Y41" s="530" t="s">
        <v>143</v>
      </c>
      <c r="Z41" s="531"/>
      <c r="AA41" s="531"/>
      <c r="AB41" s="531"/>
      <c r="AC41" s="531"/>
      <c r="AD41" s="531"/>
      <c r="AE41" s="532"/>
    </row>
    <row r="42" spans="1:41" ht="48.75" customHeight="1" x14ac:dyDescent="0.3">
      <c r="A42" s="496"/>
      <c r="B42" s="325"/>
      <c r="C42" s="27" t="s">
        <v>71</v>
      </c>
      <c r="D42" s="28">
        <v>0</v>
      </c>
      <c r="E42" s="28">
        <v>0</v>
      </c>
      <c r="F42" s="28"/>
      <c r="G42" s="28"/>
      <c r="H42" s="28"/>
      <c r="I42" s="28"/>
      <c r="J42" s="28"/>
      <c r="K42" s="28"/>
      <c r="L42" s="28"/>
      <c r="M42" s="28"/>
      <c r="N42" s="28"/>
      <c r="O42" s="28"/>
      <c r="P42" s="109">
        <f t="shared" si="0"/>
        <v>0</v>
      </c>
      <c r="Q42" s="454"/>
      <c r="R42" s="455"/>
      <c r="S42" s="455"/>
      <c r="T42" s="455"/>
      <c r="U42" s="455"/>
      <c r="V42" s="455"/>
      <c r="W42" s="455"/>
      <c r="X42" s="456"/>
      <c r="Y42" s="533"/>
      <c r="Z42" s="534"/>
      <c r="AA42" s="534"/>
      <c r="AB42" s="534"/>
      <c r="AC42" s="534"/>
      <c r="AD42" s="534"/>
      <c r="AE42" s="535"/>
    </row>
    <row r="43" spans="1:41" ht="36" customHeight="1" x14ac:dyDescent="0.3">
      <c r="A43" s="496" t="s">
        <v>144</v>
      </c>
      <c r="B43" s="322">
        <v>0.02</v>
      </c>
      <c r="C43" s="29" t="s">
        <v>66</v>
      </c>
      <c r="D43" s="30">
        <v>0</v>
      </c>
      <c r="E43" s="30">
        <v>0</v>
      </c>
      <c r="F43" s="30">
        <v>0.33</v>
      </c>
      <c r="G43" s="30">
        <v>0.33</v>
      </c>
      <c r="H43" s="30">
        <v>0.34</v>
      </c>
      <c r="I43" s="30"/>
      <c r="J43" s="30"/>
      <c r="K43" s="30"/>
      <c r="L43" s="30"/>
      <c r="M43" s="30"/>
      <c r="N43" s="30"/>
      <c r="O43" s="30"/>
      <c r="P43" s="109">
        <f t="shared" si="0"/>
        <v>1</v>
      </c>
      <c r="Q43" s="441" t="s">
        <v>145</v>
      </c>
      <c r="R43" s="442"/>
      <c r="S43" s="442"/>
      <c r="T43" s="442"/>
      <c r="U43" s="442"/>
      <c r="V43" s="442"/>
      <c r="W43" s="442"/>
      <c r="X43" s="453"/>
      <c r="Y43" s="468" t="s">
        <v>146</v>
      </c>
      <c r="Z43" s="469"/>
      <c r="AA43" s="469"/>
      <c r="AB43" s="469"/>
      <c r="AC43" s="469"/>
      <c r="AD43" s="469"/>
      <c r="AE43" s="470"/>
    </row>
    <row r="44" spans="1:41" ht="36" customHeight="1" x14ac:dyDescent="0.3">
      <c r="A44" s="496"/>
      <c r="B44" s="325"/>
      <c r="C44" s="27" t="s">
        <v>71</v>
      </c>
      <c r="D44" s="28">
        <v>0</v>
      </c>
      <c r="E44" s="28">
        <v>0</v>
      </c>
      <c r="F44" s="28"/>
      <c r="G44" s="28"/>
      <c r="H44" s="28"/>
      <c r="I44" s="28"/>
      <c r="J44" s="28"/>
      <c r="K44" s="28"/>
      <c r="L44" s="28"/>
      <c r="M44" s="28"/>
      <c r="N44" s="28"/>
      <c r="O44" s="28"/>
      <c r="P44" s="109">
        <f t="shared" si="0"/>
        <v>0</v>
      </c>
      <c r="Q44" s="454"/>
      <c r="R44" s="455"/>
      <c r="S44" s="455"/>
      <c r="T44" s="455"/>
      <c r="U44" s="455"/>
      <c r="V44" s="455"/>
      <c r="W44" s="455"/>
      <c r="X44" s="456"/>
      <c r="Y44" s="459"/>
      <c r="Z44" s="460"/>
      <c r="AA44" s="460"/>
      <c r="AB44" s="460"/>
      <c r="AC44" s="460"/>
      <c r="AD44" s="460"/>
      <c r="AE44" s="461"/>
    </row>
    <row r="45" spans="1:41" ht="41.25" customHeight="1" x14ac:dyDescent="0.3">
      <c r="A45" s="503" t="s">
        <v>147</v>
      </c>
      <c r="B45" s="322">
        <v>0.02</v>
      </c>
      <c r="C45" s="29" t="s">
        <v>66</v>
      </c>
      <c r="D45" s="206">
        <v>0</v>
      </c>
      <c r="E45" s="206">
        <v>0</v>
      </c>
      <c r="F45" s="206">
        <v>0.33</v>
      </c>
      <c r="G45" s="206">
        <v>0.33</v>
      </c>
      <c r="H45" s="206">
        <v>0.34</v>
      </c>
      <c r="I45" s="206"/>
      <c r="J45" s="206"/>
      <c r="K45" s="206"/>
      <c r="L45" s="206"/>
      <c r="M45" s="206"/>
      <c r="N45" s="206"/>
      <c r="O45" s="206"/>
      <c r="P45" s="109">
        <f>SUM(D45:O45)</f>
        <v>1</v>
      </c>
      <c r="Q45" s="441" t="s">
        <v>148</v>
      </c>
      <c r="R45" s="442"/>
      <c r="S45" s="442"/>
      <c r="T45" s="442"/>
      <c r="U45" s="442"/>
      <c r="V45" s="442"/>
      <c r="W45" s="442"/>
      <c r="X45" s="453"/>
      <c r="Y45" s="305" t="s">
        <v>149</v>
      </c>
      <c r="Z45" s="457"/>
      <c r="AA45" s="457"/>
      <c r="AB45" s="457"/>
      <c r="AC45" s="457"/>
      <c r="AD45" s="457"/>
      <c r="AE45" s="458"/>
    </row>
    <row r="46" spans="1:41" ht="41.25" customHeight="1" x14ac:dyDescent="0.3">
      <c r="A46" s="495"/>
      <c r="B46" s="325"/>
      <c r="C46" s="27" t="s">
        <v>71</v>
      </c>
      <c r="D46" s="28">
        <v>0</v>
      </c>
      <c r="E46" s="28">
        <v>0</v>
      </c>
      <c r="F46" s="28"/>
      <c r="G46" s="28"/>
      <c r="H46" s="28"/>
      <c r="I46" s="28"/>
      <c r="J46" s="28"/>
      <c r="K46" s="28"/>
      <c r="L46" s="28"/>
      <c r="M46" s="28"/>
      <c r="N46" s="28"/>
      <c r="O46" s="28"/>
      <c r="P46" s="109">
        <f>SUM(D46:O46)</f>
        <v>0</v>
      </c>
      <c r="Q46" s="454"/>
      <c r="R46" s="455"/>
      <c r="S46" s="455"/>
      <c r="T46" s="455"/>
      <c r="U46" s="455"/>
      <c r="V46" s="455"/>
      <c r="W46" s="455"/>
      <c r="X46" s="456"/>
      <c r="Y46" s="459"/>
      <c r="Z46" s="460"/>
      <c r="AA46" s="460"/>
      <c r="AB46" s="460"/>
      <c r="AC46" s="460"/>
      <c r="AD46" s="460"/>
      <c r="AE46" s="461"/>
    </row>
    <row r="47" spans="1:41" ht="60.75" customHeight="1" x14ac:dyDescent="0.3">
      <c r="A47" s="503" t="s">
        <v>150</v>
      </c>
      <c r="B47" s="322">
        <v>0.02</v>
      </c>
      <c r="C47" s="29" t="s">
        <v>66</v>
      </c>
      <c r="D47" s="206">
        <v>0</v>
      </c>
      <c r="E47" s="206">
        <v>0.25</v>
      </c>
      <c r="F47" s="206">
        <v>0.25</v>
      </c>
      <c r="G47" s="206">
        <v>0.25</v>
      </c>
      <c r="H47" s="206">
        <v>0.25</v>
      </c>
      <c r="I47" s="206"/>
      <c r="J47" s="206"/>
      <c r="K47" s="206"/>
      <c r="L47" s="206"/>
      <c r="M47" s="206"/>
      <c r="N47" s="206"/>
      <c r="O47" s="206"/>
      <c r="P47" s="109">
        <f>SUM(D47:O47)</f>
        <v>1</v>
      </c>
      <c r="Q47" s="441" t="s">
        <v>151</v>
      </c>
      <c r="R47" s="442"/>
      <c r="S47" s="442"/>
      <c r="T47" s="442"/>
      <c r="U47" s="442"/>
      <c r="V47" s="442"/>
      <c r="W47" s="442"/>
      <c r="X47" s="453"/>
      <c r="Y47" s="305" t="s">
        <v>152</v>
      </c>
      <c r="Z47" s="457"/>
      <c r="AA47" s="457"/>
      <c r="AB47" s="457"/>
      <c r="AC47" s="457"/>
      <c r="AD47" s="457"/>
      <c r="AE47" s="458"/>
    </row>
    <row r="48" spans="1:41" ht="60.75" customHeight="1" x14ac:dyDescent="0.3">
      <c r="A48" s="536"/>
      <c r="B48" s="325"/>
      <c r="C48" s="27" t="s">
        <v>71</v>
      </c>
      <c r="D48" s="28">
        <v>0</v>
      </c>
      <c r="E48" s="28">
        <v>0.25</v>
      </c>
      <c r="F48" s="28"/>
      <c r="G48" s="28"/>
      <c r="H48" s="28"/>
      <c r="I48" s="28"/>
      <c r="J48" s="28"/>
      <c r="K48" s="28"/>
      <c r="L48" s="28"/>
      <c r="M48" s="28"/>
      <c r="N48" s="28"/>
      <c r="O48" s="28"/>
      <c r="P48" s="109">
        <f>SUM(D48:O48)</f>
        <v>0.25</v>
      </c>
      <c r="Q48" s="454"/>
      <c r="R48" s="455"/>
      <c r="S48" s="455"/>
      <c r="T48" s="455"/>
      <c r="U48" s="455"/>
      <c r="V48" s="455"/>
      <c r="W48" s="455"/>
      <c r="X48" s="456"/>
      <c r="Y48" s="459"/>
      <c r="Z48" s="460"/>
      <c r="AA48" s="460"/>
      <c r="AB48" s="460"/>
      <c r="AC48" s="460"/>
      <c r="AD48" s="460"/>
      <c r="AE48" s="461"/>
    </row>
    <row r="49" spans="1:31" ht="67.5" customHeight="1" x14ac:dyDescent="0.3">
      <c r="A49" s="503" t="s">
        <v>153</v>
      </c>
      <c r="B49" s="322">
        <v>0.02</v>
      </c>
      <c r="C49" s="29" t="s">
        <v>66</v>
      </c>
      <c r="D49" s="30">
        <v>0</v>
      </c>
      <c r="E49" s="30">
        <v>0</v>
      </c>
      <c r="F49" s="30">
        <v>0</v>
      </c>
      <c r="G49" s="30">
        <v>0</v>
      </c>
      <c r="H49" s="30">
        <v>1</v>
      </c>
      <c r="I49" s="30"/>
      <c r="J49" s="30"/>
      <c r="K49" s="30"/>
      <c r="L49" s="30"/>
      <c r="M49" s="30"/>
      <c r="N49" s="30"/>
      <c r="O49" s="30"/>
      <c r="P49" s="109">
        <f t="shared" ref="P49:P50" si="1">SUM(D49:O49)</f>
        <v>1</v>
      </c>
      <c r="Q49" s="441" t="s">
        <v>154</v>
      </c>
      <c r="R49" s="442"/>
      <c r="S49" s="442"/>
      <c r="T49" s="442"/>
      <c r="U49" s="442"/>
      <c r="V49" s="442"/>
      <c r="W49" s="442"/>
      <c r="X49" s="453"/>
      <c r="Y49" s="305" t="s">
        <v>155</v>
      </c>
      <c r="Z49" s="457"/>
      <c r="AA49" s="457"/>
      <c r="AB49" s="457"/>
      <c r="AC49" s="457"/>
      <c r="AD49" s="457"/>
      <c r="AE49" s="458"/>
    </row>
    <row r="50" spans="1:31" ht="67.5" customHeight="1" x14ac:dyDescent="0.3">
      <c r="A50" s="495"/>
      <c r="B50" s="325"/>
      <c r="C50" s="27" t="s">
        <v>71</v>
      </c>
      <c r="D50" s="28">
        <v>0</v>
      </c>
      <c r="E50" s="28">
        <v>0</v>
      </c>
      <c r="F50" s="28"/>
      <c r="G50" s="28"/>
      <c r="H50" s="28"/>
      <c r="I50" s="28"/>
      <c r="J50" s="28"/>
      <c r="K50" s="28"/>
      <c r="L50" s="28"/>
      <c r="M50" s="28"/>
      <c r="N50" s="28"/>
      <c r="O50" s="28"/>
      <c r="P50" s="109">
        <f t="shared" si="1"/>
        <v>0</v>
      </c>
      <c r="Q50" s="454"/>
      <c r="R50" s="455"/>
      <c r="S50" s="455"/>
      <c r="T50" s="455"/>
      <c r="U50" s="455"/>
      <c r="V50" s="455"/>
      <c r="W50" s="455"/>
      <c r="X50" s="456"/>
      <c r="Y50" s="459"/>
      <c r="Z50" s="460"/>
      <c r="AA50" s="460"/>
      <c r="AB50" s="460"/>
      <c r="AC50" s="460"/>
      <c r="AD50" s="460"/>
      <c r="AE50" s="461"/>
    </row>
    <row r="51" spans="1:31" ht="45" customHeight="1" x14ac:dyDescent="0.3">
      <c r="A51" s="503" t="s">
        <v>156</v>
      </c>
      <c r="B51" s="322">
        <v>0.02</v>
      </c>
      <c r="C51" s="29" t="s">
        <v>66</v>
      </c>
      <c r="D51" s="30">
        <v>0</v>
      </c>
      <c r="E51" s="30">
        <v>0</v>
      </c>
      <c r="F51" s="30">
        <v>0</v>
      </c>
      <c r="G51" s="30">
        <v>0</v>
      </c>
      <c r="H51" s="30">
        <v>1</v>
      </c>
      <c r="I51" s="30"/>
      <c r="J51" s="30"/>
      <c r="K51" s="30"/>
      <c r="L51" s="30"/>
      <c r="M51" s="30"/>
      <c r="N51" s="30"/>
      <c r="O51" s="30"/>
      <c r="P51" s="109">
        <f t="shared" si="0"/>
        <v>1</v>
      </c>
      <c r="Q51" s="441" t="s">
        <v>157</v>
      </c>
      <c r="R51" s="442"/>
      <c r="S51" s="442"/>
      <c r="T51" s="442"/>
      <c r="U51" s="442"/>
      <c r="V51" s="442"/>
      <c r="W51" s="442"/>
      <c r="X51" s="453"/>
      <c r="Y51" s="305" t="s">
        <v>158</v>
      </c>
      <c r="Z51" s="457"/>
      <c r="AA51" s="457"/>
      <c r="AB51" s="457"/>
      <c r="AC51" s="457"/>
      <c r="AD51" s="457"/>
      <c r="AE51" s="458"/>
    </row>
    <row r="52" spans="1:31" ht="45" customHeight="1" x14ac:dyDescent="0.3">
      <c r="A52" s="536"/>
      <c r="B52" s="325"/>
      <c r="C52" s="27" t="s">
        <v>71</v>
      </c>
      <c r="D52" s="28">
        <v>0</v>
      </c>
      <c r="E52" s="28">
        <v>0</v>
      </c>
      <c r="F52" s="28"/>
      <c r="G52" s="28"/>
      <c r="H52" s="28"/>
      <c r="I52" s="28"/>
      <c r="J52" s="28"/>
      <c r="K52" s="28"/>
      <c r="L52" s="28"/>
      <c r="M52" s="28"/>
      <c r="N52" s="28"/>
      <c r="O52" s="28"/>
      <c r="P52" s="109">
        <f t="shared" si="0"/>
        <v>0</v>
      </c>
      <c r="Q52" s="454"/>
      <c r="R52" s="455"/>
      <c r="S52" s="455"/>
      <c r="T52" s="455"/>
      <c r="U52" s="455"/>
      <c r="V52" s="455"/>
      <c r="W52" s="455"/>
      <c r="X52" s="456"/>
      <c r="Y52" s="459"/>
      <c r="Z52" s="460"/>
      <c r="AA52" s="460"/>
      <c r="AB52" s="460"/>
      <c r="AC52" s="460"/>
      <c r="AD52" s="460"/>
      <c r="AE52" s="461"/>
    </row>
    <row r="53" spans="1:31" ht="34.5" customHeight="1" x14ac:dyDescent="0.3">
      <c r="A53" s="519" t="s">
        <v>159</v>
      </c>
      <c r="B53" s="322">
        <v>0.02</v>
      </c>
      <c r="C53" s="29" t="s">
        <v>66</v>
      </c>
      <c r="D53" s="30">
        <v>0</v>
      </c>
      <c r="E53" s="30">
        <v>0</v>
      </c>
      <c r="F53" s="30">
        <v>0</v>
      </c>
      <c r="G53" s="30">
        <v>0</v>
      </c>
      <c r="H53" s="30">
        <v>1</v>
      </c>
      <c r="I53" s="30"/>
      <c r="J53" s="30"/>
      <c r="K53" s="30"/>
      <c r="L53" s="30"/>
      <c r="M53" s="30"/>
      <c r="N53" s="30"/>
      <c r="O53" s="30"/>
      <c r="P53" s="109">
        <f t="shared" si="0"/>
        <v>1</v>
      </c>
      <c r="Q53" s="441" t="s">
        <v>160</v>
      </c>
      <c r="R53" s="442"/>
      <c r="S53" s="442"/>
      <c r="T53" s="442"/>
      <c r="U53" s="442"/>
      <c r="V53" s="442"/>
      <c r="W53" s="442"/>
      <c r="X53" s="453"/>
      <c r="Y53" s="305" t="s">
        <v>161</v>
      </c>
      <c r="Z53" s="457"/>
      <c r="AA53" s="457"/>
      <c r="AB53" s="457"/>
      <c r="AC53" s="457"/>
      <c r="AD53" s="457"/>
      <c r="AE53" s="458"/>
    </row>
    <row r="54" spans="1:31" ht="34.5" customHeight="1" thickBot="1" x14ac:dyDescent="0.35">
      <c r="A54" s="520"/>
      <c r="B54" s="323"/>
      <c r="C54" s="23" t="s">
        <v>71</v>
      </c>
      <c r="D54" s="31">
        <v>0</v>
      </c>
      <c r="E54" s="31">
        <v>0</v>
      </c>
      <c r="F54" s="31"/>
      <c r="G54" s="31"/>
      <c r="H54" s="31"/>
      <c r="I54" s="31"/>
      <c r="J54" s="31"/>
      <c r="K54" s="31"/>
      <c r="L54" s="31"/>
      <c r="M54" s="31"/>
      <c r="N54" s="31"/>
      <c r="O54" s="31"/>
      <c r="P54" s="110">
        <f t="shared" si="0"/>
        <v>0</v>
      </c>
      <c r="Q54" s="443"/>
      <c r="R54" s="444"/>
      <c r="S54" s="444"/>
      <c r="T54" s="444"/>
      <c r="U54" s="444"/>
      <c r="V54" s="444"/>
      <c r="W54" s="444"/>
      <c r="X54" s="521"/>
      <c r="Y54" s="522"/>
      <c r="Z54" s="523"/>
      <c r="AA54" s="523"/>
      <c r="AB54" s="523"/>
      <c r="AC54" s="523"/>
      <c r="AD54" s="523"/>
      <c r="AE54" s="524"/>
    </row>
    <row r="55" spans="1:31" ht="15" customHeight="1" x14ac:dyDescent="0.3"/>
  </sheetData>
  <mergeCells count="95">
    <mergeCell ref="A47:A48"/>
    <mergeCell ref="B47:B48"/>
    <mergeCell ref="Q47:X48"/>
    <mergeCell ref="Y47:AE48"/>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1:A42"/>
    <mergeCell ref="B41:B42"/>
    <mergeCell ref="Q41:X42"/>
    <mergeCell ref="Y41:AE42"/>
    <mergeCell ref="A51:A52"/>
    <mergeCell ref="B51:B52"/>
    <mergeCell ref="Q51:X52"/>
    <mergeCell ref="Y51:AE52"/>
    <mergeCell ref="A43:A44"/>
    <mergeCell ref="B43:B44"/>
    <mergeCell ref="Q43:X44"/>
    <mergeCell ref="Y43:AE44"/>
    <mergeCell ref="A45:A46"/>
    <mergeCell ref="B45:B46"/>
    <mergeCell ref="Q45:X46"/>
    <mergeCell ref="Y45:AE46"/>
    <mergeCell ref="A53:A54"/>
    <mergeCell ref="B53:B54"/>
    <mergeCell ref="Q53:X54"/>
    <mergeCell ref="Y53:AE54"/>
    <mergeCell ref="A49:A50"/>
    <mergeCell ref="B49:B50"/>
    <mergeCell ref="Q49:X50"/>
    <mergeCell ref="Y49:AE50"/>
  </mergeCells>
  <dataValidations count="3">
    <dataValidation type="list" allowBlank="1" showInputMessage="1" showErrorMessage="1" sqref="C7:C9" xr:uid="{B392A8CC-6E0C-49C7-B6A9-4CF0A4D9F5E4}">
      <formula1>$B$21:$M$21</formula1>
    </dataValidation>
    <dataValidation type="textLength" operator="lessThanOrEqual" allowBlank="1" showInputMessage="1" showErrorMessage="1" errorTitle="Máximo 2.000 caracteres" error="Máximo 2.000 caracteres" promptTitle="2.000 caracteres" sqref="Q30:Q31" xr:uid="{157A703E-D53C-406A-B86D-59871950190A}">
      <formula1>2000</formula1>
    </dataValidation>
    <dataValidation type="textLength" operator="lessThanOrEqual" allowBlank="1" showInputMessage="1" showErrorMessage="1" errorTitle="Máximo 2.000 caracteres" error="Máximo 2.000 caracteres" sqref="AC35 Q35 U35 Q41 Q51 Q53 Q49 Q43 Q47 Q45 Y35" xr:uid="{2D924600-92DF-485F-BBFD-E236C59DC094}">
      <formula1>2000</formula1>
    </dataValidation>
  </dataValidations>
  <hyperlinks>
    <hyperlink ref="Y41:AE42" r:id="rId1" display="https://secretariadistritald-my.sharepoint.com/:f:/g/personal/zdoncel_sdmujer_gov_co/EhRJ2MdOppdCpmywSjGbWFcBDzEH4A4qLt3bJKveLTfzVw?e=KalZHA" xr:uid="{6447ED17-04F1-4D4F-9F05-18CA30CEB5E4}"/>
    <hyperlink ref="Y43:AE44" r:id="rId2" display="https://secretariadistritald-my.sharepoint.com/:f:/g/personal/zdoncel_sdmujer_gov_co/ElhnPGmNDMBJkCqNyMhvJ44BPJf2yQE51M53zi4n5cDPLQ?e=96GdqV" xr:uid="{8E3FBB31-FFB0-4C9D-BBD8-1744D9D2D9E4}"/>
    <hyperlink ref="Y45:AE46" r:id="rId3" display="https://secretariadistritald-my.sharepoint.com/:f:/g/personal/zdoncel_sdmujer_gov_co/Eh5fLE8c3utOpCkdqy-LZVIBCFP_iwBX0G0y-0VV_CBDqQ?e=dLKAcl" xr:uid="{665AC54C-EDBB-4F80-AD54-A209CD80E784}"/>
    <hyperlink ref="Y47:AE48" r:id="rId4" display="https://secretariadistritald-my.sharepoint.com/:f:/g/personal/zdoncel_sdmujer_gov_co/EhaF0QZDN2hJs1clZx7LVU8Bc0aLg8Y0RPsFEdyVvqgS3A?e=FcYGrp" xr:uid="{0C8BDA60-A386-4E45-AF21-4A9131A6DBF1}"/>
    <hyperlink ref="Y49:AE50" r:id="rId5" display="https://secretariadistritald-my.sharepoint.com/:f:/g/personal/zdoncel_sdmujer_gov_co/Ep2rQspLVOtHsrizKG5mn4ABAQiJ1n8VZc6yXqClhJzvwA?e=4aKxYc" xr:uid="{E7E56476-6371-43A1-938C-BFFAE5395D1F}"/>
    <hyperlink ref="Y51:AE52" r:id="rId6" display="https://secretariadistritald-my.sharepoint.com/:f:/g/personal/zdoncel_sdmujer_gov_co/Eso-BZmvO9NCnsbbXRsYYz4BSQgVCp_0FSJ1LjQpbOMILg?e=sRY713" xr:uid="{96315991-C49D-40EB-A639-A119AAE557BA}"/>
    <hyperlink ref="Y53:AE54" r:id="rId7" display="https://secretariadistritald-my.sharepoint.com/:f:/g/personal/zdoncel_sdmujer_gov_co/EkE24xmORo1Ju0K36877RmMBU1JkeDWgjGoQtEEiu76HoQ?e=UWi7B9" xr:uid="{1AB061EF-4FC5-45AE-9F8B-9018D9D37675}"/>
    <hyperlink ref="Y47" r:id="rId8" xr:uid="{6DAC4B2A-7B03-44D5-9D19-C776D79091B0}"/>
  </hyperlinks>
  <pageMargins left="0.25" right="0.25" top="0.75" bottom="0.75" header="0.3" footer="0.3"/>
  <pageSetup scale="20" orientation="landscape" r:id="rId9"/>
  <drawing r:id="rId10"/>
  <legacyDrawing r:id="rId1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XFD30"/>
  <sheetViews>
    <sheetView view="pageBreakPreview" zoomScale="60" zoomScaleNormal="80" workbookViewId="0">
      <pane ySplit="12" topLeftCell="A24" activePane="bottomLeft" state="frozen"/>
      <selection activeCell="G1" sqref="G1"/>
      <selection pane="bottomLeft" activeCell="G33" sqref="G33"/>
    </sheetView>
  </sheetViews>
  <sheetFormatPr baseColWidth="10" defaultColWidth="10.88671875" defaultRowHeight="13.8" x14ac:dyDescent="0.3"/>
  <cols>
    <col min="1" max="1" width="15" style="32" customWidth="1"/>
    <col min="2" max="2" width="8.33203125" style="32" customWidth="1"/>
    <col min="3" max="3" width="14.6640625" style="32" customWidth="1"/>
    <col min="4" max="4" width="29.33203125" style="32" bestFit="1" customWidth="1"/>
    <col min="5" max="5" width="23" style="47" customWidth="1"/>
    <col min="6" max="6" width="31.109375" style="47" customWidth="1"/>
    <col min="7" max="7" width="31.109375" style="32" customWidth="1"/>
    <col min="8" max="8" width="34.33203125" style="32" customWidth="1"/>
    <col min="9" max="9" width="20.5546875" style="32" customWidth="1"/>
    <col min="10" max="10" width="25.88671875" style="32" customWidth="1"/>
    <col min="11" max="11" width="15.33203125" style="32" customWidth="1"/>
    <col min="12" max="12" width="43.109375" style="32" customWidth="1"/>
    <col min="13" max="13" width="21.109375" style="32" customWidth="1"/>
    <col min="14" max="17" width="8.6640625" style="32" customWidth="1"/>
    <col min="18" max="18" width="8.6640625" style="47" customWidth="1"/>
    <col min="19" max="19" width="22.33203125" style="32" customWidth="1"/>
    <col min="20" max="20" width="22.44140625" style="32" customWidth="1"/>
    <col min="21" max="31" width="7.44140625" style="32" customWidth="1"/>
    <col min="32" max="32" width="5.88671875" style="32" customWidth="1"/>
    <col min="33" max="43" width="8.109375" style="32" customWidth="1"/>
    <col min="44" max="44" width="5.88671875" style="32" customWidth="1"/>
    <col min="45" max="45" width="17.109375" style="32" customWidth="1"/>
    <col min="46" max="46" width="15.88671875" style="96" customWidth="1"/>
    <col min="47" max="47" width="53.88671875" style="32" customWidth="1"/>
    <col min="48" max="49" width="43.88671875" style="32" customWidth="1"/>
    <col min="50" max="51" width="24.44140625" style="32" customWidth="1"/>
    <col min="52" max="16382" width="10.88671875" style="32"/>
    <col min="16383" max="16383" width="9" style="32" customWidth="1"/>
    <col min="16384" max="16384" width="10.88671875" style="32"/>
  </cols>
  <sheetData>
    <row r="1" spans="1:51 16384:16384" ht="15.9" customHeight="1" x14ac:dyDescent="0.3">
      <c r="A1" s="574" t="s">
        <v>0</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6"/>
      <c r="AX1" s="569" t="s">
        <v>1</v>
      </c>
      <c r="AY1" s="570"/>
    </row>
    <row r="2" spans="1:51 16384:16384" ht="15.9" customHeight="1" x14ac:dyDescent="0.3">
      <c r="A2" s="577" t="s">
        <v>2</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c r="AW2" s="579"/>
      <c r="AX2" s="571" t="s">
        <v>3</v>
      </c>
      <c r="AY2" s="572"/>
    </row>
    <row r="3" spans="1:51 16384:16384" ht="15" customHeight="1" x14ac:dyDescent="0.3">
      <c r="A3" s="580" t="s">
        <v>162</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2"/>
      <c r="AX3" s="571" t="s">
        <v>5</v>
      </c>
      <c r="AY3" s="572"/>
    </row>
    <row r="4" spans="1:51 16384:16384" ht="15.9" customHeight="1" x14ac:dyDescent="0.3">
      <c r="A4" s="574"/>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6"/>
      <c r="AX4" s="573" t="s">
        <v>163</v>
      </c>
      <c r="AY4" s="573"/>
    </row>
    <row r="5" spans="1:51 16384:16384" ht="15" customHeight="1" x14ac:dyDescent="0.3">
      <c r="A5" s="557" t="s">
        <v>164</v>
      </c>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9"/>
      <c r="AG5" s="560" t="s">
        <v>13</v>
      </c>
      <c r="AH5" s="561"/>
      <c r="AI5" s="561"/>
      <c r="AJ5" s="561"/>
      <c r="AK5" s="561"/>
      <c r="AL5" s="561"/>
      <c r="AM5" s="561"/>
      <c r="AN5" s="561"/>
      <c r="AO5" s="561"/>
      <c r="AP5" s="561"/>
      <c r="AQ5" s="561"/>
      <c r="AR5" s="561"/>
      <c r="AS5" s="561"/>
      <c r="AT5" s="562"/>
      <c r="AU5" s="554" t="s">
        <v>165</v>
      </c>
      <c r="AV5" s="554" t="s">
        <v>166</v>
      </c>
      <c r="AW5" s="554" t="s">
        <v>167</v>
      </c>
      <c r="AX5" s="554" t="s">
        <v>168</v>
      </c>
      <c r="AY5" s="554" t="s">
        <v>169</v>
      </c>
    </row>
    <row r="6" spans="1:51 16384:16384" ht="15" customHeight="1" x14ac:dyDescent="0.3">
      <c r="A6" s="591" t="s">
        <v>9</v>
      </c>
      <c r="B6" s="592">
        <v>45351</v>
      </c>
      <c r="C6" s="593"/>
      <c r="D6" s="562"/>
      <c r="E6" s="594" t="s">
        <v>11</v>
      </c>
      <c r="F6" s="594"/>
      <c r="G6" s="590"/>
      <c r="H6" s="590"/>
      <c r="I6" s="560"/>
      <c r="J6" s="561"/>
      <c r="K6" s="561"/>
      <c r="L6" s="561"/>
      <c r="M6" s="561"/>
      <c r="N6" s="561"/>
      <c r="O6" s="561"/>
      <c r="P6" s="561"/>
      <c r="Q6" s="561"/>
      <c r="R6" s="561"/>
      <c r="S6" s="561"/>
      <c r="T6" s="561"/>
      <c r="U6" s="33"/>
      <c r="V6" s="33"/>
      <c r="W6" s="33"/>
      <c r="X6" s="33"/>
      <c r="Y6" s="33"/>
      <c r="Z6" s="33"/>
      <c r="AA6" s="33"/>
      <c r="AB6" s="33"/>
      <c r="AC6" s="33"/>
      <c r="AD6" s="33"/>
      <c r="AE6" s="33"/>
      <c r="AF6" s="34"/>
      <c r="AG6" s="563"/>
      <c r="AH6" s="564"/>
      <c r="AI6" s="564"/>
      <c r="AJ6" s="564"/>
      <c r="AK6" s="564"/>
      <c r="AL6" s="564"/>
      <c r="AM6" s="564"/>
      <c r="AN6" s="564"/>
      <c r="AO6" s="564"/>
      <c r="AP6" s="564"/>
      <c r="AQ6" s="564"/>
      <c r="AR6" s="564"/>
      <c r="AS6" s="564"/>
      <c r="AT6" s="565"/>
      <c r="AU6" s="555"/>
      <c r="AV6" s="555"/>
      <c r="AW6" s="555"/>
      <c r="AX6" s="555"/>
      <c r="AY6" s="555"/>
    </row>
    <row r="7" spans="1:51 16384:16384" ht="15" customHeight="1" x14ac:dyDescent="0.3">
      <c r="A7" s="591"/>
      <c r="B7" s="593"/>
      <c r="C7" s="593"/>
      <c r="D7" s="565"/>
      <c r="E7" s="594" t="s">
        <v>12</v>
      </c>
      <c r="F7" s="594"/>
      <c r="G7" s="595"/>
      <c r="H7" s="595"/>
      <c r="I7" s="563"/>
      <c r="J7" s="564"/>
      <c r="K7" s="564"/>
      <c r="L7" s="564"/>
      <c r="M7" s="564"/>
      <c r="N7" s="564"/>
      <c r="O7" s="564"/>
      <c r="P7" s="564"/>
      <c r="Q7" s="564"/>
      <c r="R7" s="564"/>
      <c r="S7" s="564"/>
      <c r="T7" s="564"/>
      <c r="U7" s="35"/>
      <c r="V7" s="35"/>
      <c r="W7" s="35"/>
      <c r="X7" s="35"/>
      <c r="Y7" s="35"/>
      <c r="Z7" s="35"/>
      <c r="AA7" s="35"/>
      <c r="AB7" s="35"/>
      <c r="AC7" s="35"/>
      <c r="AD7" s="35"/>
      <c r="AE7" s="35"/>
      <c r="AF7" s="36"/>
      <c r="AG7" s="563"/>
      <c r="AH7" s="564"/>
      <c r="AI7" s="564"/>
      <c r="AJ7" s="564"/>
      <c r="AK7" s="564"/>
      <c r="AL7" s="564"/>
      <c r="AM7" s="564"/>
      <c r="AN7" s="564"/>
      <c r="AO7" s="564"/>
      <c r="AP7" s="564"/>
      <c r="AQ7" s="564"/>
      <c r="AR7" s="564"/>
      <c r="AS7" s="564"/>
      <c r="AT7" s="565"/>
      <c r="AU7" s="555"/>
      <c r="AV7" s="555"/>
      <c r="AW7" s="555"/>
      <c r="AX7" s="555"/>
      <c r="AY7" s="555"/>
    </row>
    <row r="8" spans="1:51 16384:16384" ht="15" customHeight="1" x14ac:dyDescent="0.3">
      <c r="A8" s="591"/>
      <c r="B8" s="593"/>
      <c r="C8" s="593"/>
      <c r="D8" s="568"/>
      <c r="E8" s="594" t="s">
        <v>13</v>
      </c>
      <c r="F8" s="594"/>
      <c r="G8" s="590" t="s">
        <v>14</v>
      </c>
      <c r="H8" s="590"/>
      <c r="I8" s="566"/>
      <c r="J8" s="567"/>
      <c r="K8" s="567"/>
      <c r="L8" s="567"/>
      <c r="M8" s="567"/>
      <c r="N8" s="567"/>
      <c r="O8" s="567"/>
      <c r="P8" s="567"/>
      <c r="Q8" s="567"/>
      <c r="R8" s="567"/>
      <c r="S8" s="567"/>
      <c r="T8" s="567"/>
      <c r="U8" s="37"/>
      <c r="V8" s="37"/>
      <c r="W8" s="37"/>
      <c r="X8" s="37"/>
      <c r="Y8" s="37"/>
      <c r="Z8" s="37"/>
      <c r="AA8" s="37"/>
      <c r="AB8" s="37"/>
      <c r="AC8" s="37"/>
      <c r="AD8" s="37"/>
      <c r="AE8" s="37"/>
      <c r="AF8" s="38"/>
      <c r="AG8" s="563"/>
      <c r="AH8" s="564"/>
      <c r="AI8" s="564"/>
      <c r="AJ8" s="564"/>
      <c r="AK8" s="564"/>
      <c r="AL8" s="564"/>
      <c r="AM8" s="564"/>
      <c r="AN8" s="564"/>
      <c r="AO8" s="564"/>
      <c r="AP8" s="564"/>
      <c r="AQ8" s="564"/>
      <c r="AR8" s="564"/>
      <c r="AS8" s="564"/>
      <c r="AT8" s="565"/>
      <c r="AU8" s="555"/>
      <c r="AV8" s="555"/>
      <c r="AW8" s="555"/>
      <c r="AX8" s="555"/>
      <c r="AY8" s="555"/>
    </row>
    <row r="9" spans="1:51 16384:16384" ht="15" customHeight="1" x14ac:dyDescent="0.3">
      <c r="A9" s="557" t="s">
        <v>170</v>
      </c>
      <c r="B9" s="558"/>
      <c r="C9" s="558"/>
      <c r="D9" s="558"/>
      <c r="E9" s="590" t="s">
        <v>56</v>
      </c>
      <c r="F9" s="590"/>
      <c r="G9" s="590"/>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63"/>
      <c r="AH9" s="564"/>
      <c r="AI9" s="564"/>
      <c r="AJ9" s="564"/>
      <c r="AK9" s="564"/>
      <c r="AL9" s="564"/>
      <c r="AM9" s="564"/>
      <c r="AN9" s="564"/>
      <c r="AO9" s="564"/>
      <c r="AP9" s="564"/>
      <c r="AQ9" s="564"/>
      <c r="AR9" s="564"/>
      <c r="AS9" s="564"/>
      <c r="AT9" s="565"/>
      <c r="AU9" s="555"/>
      <c r="AV9" s="555"/>
      <c r="AW9" s="555"/>
      <c r="AX9" s="555"/>
      <c r="AY9" s="555"/>
    </row>
    <row r="10" spans="1:51 16384:16384" ht="15" customHeight="1" x14ac:dyDescent="0.3">
      <c r="A10" s="557" t="s">
        <v>171</v>
      </c>
      <c r="B10" s="558"/>
      <c r="C10" s="558"/>
      <c r="D10" s="558"/>
      <c r="E10" s="590" t="s">
        <v>172</v>
      </c>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66"/>
      <c r="AH10" s="567"/>
      <c r="AI10" s="567"/>
      <c r="AJ10" s="567"/>
      <c r="AK10" s="567"/>
      <c r="AL10" s="567"/>
      <c r="AM10" s="567"/>
      <c r="AN10" s="567"/>
      <c r="AO10" s="567"/>
      <c r="AP10" s="567"/>
      <c r="AQ10" s="567"/>
      <c r="AR10" s="567"/>
      <c r="AS10" s="567"/>
      <c r="AT10" s="568"/>
      <c r="AU10" s="555"/>
      <c r="AV10" s="555"/>
      <c r="AW10" s="555"/>
      <c r="AX10" s="555"/>
      <c r="AY10" s="555"/>
    </row>
    <row r="11" spans="1:51 16384:16384" ht="71.400000000000006" customHeight="1" x14ac:dyDescent="0.3">
      <c r="A11" s="587" t="s">
        <v>173</v>
      </c>
      <c r="B11" s="588"/>
      <c r="C11" s="588"/>
      <c r="D11" s="588"/>
      <c r="E11" s="589"/>
      <c r="F11" s="554" t="s">
        <v>174</v>
      </c>
      <c r="G11" s="554" t="s">
        <v>175</v>
      </c>
      <c r="H11" s="554" t="s">
        <v>176</v>
      </c>
      <c r="I11" s="554" t="s">
        <v>177</v>
      </c>
      <c r="J11" s="554" t="s">
        <v>178</v>
      </c>
      <c r="K11" s="554" t="s">
        <v>179</v>
      </c>
      <c r="L11" s="554" t="s">
        <v>180</v>
      </c>
      <c r="M11" s="554" t="s">
        <v>181</v>
      </c>
      <c r="N11" s="587" t="s">
        <v>182</v>
      </c>
      <c r="O11" s="588"/>
      <c r="P11" s="588"/>
      <c r="Q11" s="588"/>
      <c r="R11" s="589"/>
      <c r="S11" s="554" t="s">
        <v>183</v>
      </c>
      <c r="T11" s="554" t="s">
        <v>184</v>
      </c>
      <c r="U11" s="557" t="s">
        <v>185</v>
      </c>
      <c r="V11" s="558"/>
      <c r="W11" s="558"/>
      <c r="X11" s="558"/>
      <c r="Y11" s="558"/>
      <c r="Z11" s="558"/>
      <c r="AA11" s="558"/>
      <c r="AB11" s="558"/>
      <c r="AC11" s="558"/>
      <c r="AD11" s="558"/>
      <c r="AE11" s="558"/>
      <c r="AF11" s="559"/>
      <c r="AG11" s="557" t="s">
        <v>186</v>
      </c>
      <c r="AH11" s="558"/>
      <c r="AI11" s="558"/>
      <c r="AJ11" s="558"/>
      <c r="AK11" s="558"/>
      <c r="AL11" s="558"/>
      <c r="AM11" s="558"/>
      <c r="AN11" s="558"/>
      <c r="AO11" s="558"/>
      <c r="AP11" s="558"/>
      <c r="AQ11" s="558"/>
      <c r="AR11" s="559"/>
      <c r="AS11" s="587" t="s">
        <v>40</v>
      </c>
      <c r="AT11" s="589"/>
      <c r="AU11" s="555"/>
      <c r="AV11" s="555"/>
      <c r="AW11" s="555"/>
      <c r="AX11" s="555"/>
      <c r="AY11" s="555"/>
    </row>
    <row r="12" spans="1:51 16384:16384" ht="71.400000000000006" customHeight="1" x14ac:dyDescent="0.3">
      <c r="A12" s="39" t="s">
        <v>187</v>
      </c>
      <c r="B12" s="39" t="s">
        <v>188</v>
      </c>
      <c r="C12" s="39" t="s">
        <v>189</v>
      </c>
      <c r="D12" s="39" t="s">
        <v>190</v>
      </c>
      <c r="E12" s="39" t="s">
        <v>191</v>
      </c>
      <c r="F12" s="556"/>
      <c r="G12" s="556"/>
      <c r="H12" s="556"/>
      <c r="I12" s="556"/>
      <c r="J12" s="556"/>
      <c r="K12" s="556"/>
      <c r="L12" s="556"/>
      <c r="M12" s="556"/>
      <c r="N12" s="39">
        <v>2020</v>
      </c>
      <c r="O12" s="39">
        <v>2021</v>
      </c>
      <c r="P12" s="39">
        <v>2022</v>
      </c>
      <c r="Q12" s="39">
        <v>2023</v>
      </c>
      <c r="R12" s="39">
        <v>2024</v>
      </c>
      <c r="S12" s="556"/>
      <c r="T12" s="556"/>
      <c r="U12" s="45" t="s">
        <v>29</v>
      </c>
      <c r="V12" s="45" t="s">
        <v>8</v>
      </c>
      <c r="W12" s="45" t="s">
        <v>30</v>
      </c>
      <c r="X12" s="45" t="s">
        <v>31</v>
      </c>
      <c r="Y12" s="45" t="s">
        <v>32</v>
      </c>
      <c r="Z12" s="45" t="s">
        <v>33</v>
      </c>
      <c r="AA12" s="45" t="s">
        <v>34</v>
      </c>
      <c r="AB12" s="45" t="s">
        <v>35</v>
      </c>
      <c r="AC12" s="45" t="s">
        <v>36</v>
      </c>
      <c r="AD12" s="45" t="s">
        <v>37</v>
      </c>
      <c r="AE12" s="45" t="s">
        <v>38</v>
      </c>
      <c r="AF12" s="45" t="s">
        <v>39</v>
      </c>
      <c r="AG12" s="45" t="s">
        <v>29</v>
      </c>
      <c r="AH12" s="45" t="s">
        <v>8</v>
      </c>
      <c r="AI12" s="45" t="s">
        <v>30</v>
      </c>
      <c r="AJ12" s="45" t="s">
        <v>31</v>
      </c>
      <c r="AK12" s="45" t="s">
        <v>32</v>
      </c>
      <c r="AL12" s="45" t="s">
        <v>33</v>
      </c>
      <c r="AM12" s="45" t="s">
        <v>34</v>
      </c>
      <c r="AN12" s="45" t="s">
        <v>35</v>
      </c>
      <c r="AO12" s="45" t="s">
        <v>36</v>
      </c>
      <c r="AP12" s="45" t="s">
        <v>37</v>
      </c>
      <c r="AQ12" s="45" t="s">
        <v>38</v>
      </c>
      <c r="AR12" s="45" t="s">
        <v>39</v>
      </c>
      <c r="AS12" s="39" t="s">
        <v>192</v>
      </c>
      <c r="AT12" s="95" t="s">
        <v>193</v>
      </c>
      <c r="AU12" s="556"/>
      <c r="AV12" s="556"/>
      <c r="AW12" s="556"/>
      <c r="AX12" s="556"/>
      <c r="AY12" s="556"/>
    </row>
    <row r="13" spans="1:51 16384:16384" ht="135" customHeight="1" x14ac:dyDescent="0.3">
      <c r="A13" s="40">
        <v>518</v>
      </c>
      <c r="B13" s="40"/>
      <c r="C13" s="40"/>
      <c r="D13" s="41"/>
      <c r="E13" s="40"/>
      <c r="F13" s="41" t="s">
        <v>194</v>
      </c>
      <c r="G13" s="41" t="s">
        <v>195</v>
      </c>
      <c r="H13" s="41" t="s">
        <v>196</v>
      </c>
      <c r="I13" s="41" t="s">
        <v>197</v>
      </c>
      <c r="J13" s="41" t="s">
        <v>198</v>
      </c>
      <c r="K13" s="41" t="s">
        <v>199</v>
      </c>
      <c r="L13" s="41" t="s">
        <v>200</v>
      </c>
      <c r="M13" s="41" t="s">
        <v>201</v>
      </c>
      <c r="N13" s="42"/>
      <c r="O13" s="42"/>
      <c r="P13" s="42"/>
      <c r="Q13" s="42"/>
      <c r="R13" s="42">
        <v>3</v>
      </c>
      <c r="S13" s="42" t="s">
        <v>202</v>
      </c>
      <c r="T13" s="146" t="s">
        <v>203</v>
      </c>
      <c r="U13" s="40"/>
      <c r="V13" s="40"/>
      <c r="W13" s="40"/>
      <c r="X13" s="40"/>
      <c r="Y13" s="40">
        <v>3</v>
      </c>
      <c r="Z13" s="40"/>
      <c r="AA13" s="40"/>
      <c r="AB13" s="40"/>
      <c r="AC13" s="40"/>
      <c r="AD13" s="43"/>
      <c r="AE13" s="43"/>
      <c r="AF13" s="43"/>
      <c r="AG13" s="43"/>
      <c r="AH13" s="43"/>
      <c r="AI13" s="43"/>
      <c r="AJ13" s="43"/>
      <c r="AK13" s="43"/>
      <c r="AL13" s="43"/>
      <c r="AM13" s="43"/>
      <c r="AN13" s="43"/>
      <c r="AO13" s="43"/>
      <c r="AP13" s="43"/>
      <c r="AQ13" s="43"/>
      <c r="AR13" s="43"/>
      <c r="AS13" s="43">
        <f>IF(I13="suma",SUM(AG13:AR13),IF(I13="creciente",MAX(AG13:AR13),IF(I13="DECRECIENTE",R13-MIN(AG13:AR13),IF(I13="CONSTANTE",AVERAGE(AG13:AR13)," "))))</f>
        <v>0</v>
      </c>
      <c r="AT13" s="44">
        <f>IF(I13="suma",AS13/R13,IF(I13="creciente",AS13/(MAX(U13:AF13)),IF(I13="DECRECIENTE",AS13/(Q13-(MIN(U13:AF13))),IF(I13="CONSTANTE",AS13/AVERAGE(U13:AF13)," "))))</f>
        <v>0</v>
      </c>
      <c r="AU13" s="193" t="s">
        <v>204</v>
      </c>
      <c r="AV13" s="193"/>
      <c r="AW13" s="193" t="s">
        <v>204</v>
      </c>
      <c r="AX13" s="193" t="s">
        <v>205</v>
      </c>
      <c r="AY13" s="193" t="s">
        <v>198</v>
      </c>
      <c r="XFD13" s="32" t="s">
        <v>197</v>
      </c>
    </row>
    <row r="14" spans="1:51 16384:16384" ht="198.75" customHeight="1" x14ac:dyDescent="0.3">
      <c r="A14" s="40"/>
      <c r="B14" s="40"/>
      <c r="C14" s="40">
        <v>12</v>
      </c>
      <c r="D14" s="41" t="s">
        <v>206</v>
      </c>
      <c r="E14" s="41" t="s">
        <v>801</v>
      </c>
      <c r="F14" s="41" t="s">
        <v>207</v>
      </c>
      <c r="G14" s="141" t="s">
        <v>208</v>
      </c>
      <c r="H14" s="141" t="s">
        <v>209</v>
      </c>
      <c r="I14" s="41" t="s">
        <v>210</v>
      </c>
      <c r="J14" s="41" t="s">
        <v>198</v>
      </c>
      <c r="K14" s="41" t="s">
        <v>211</v>
      </c>
      <c r="L14" s="41" t="s">
        <v>212</v>
      </c>
      <c r="M14" s="41" t="s">
        <v>201</v>
      </c>
      <c r="N14" s="42"/>
      <c r="O14" s="42"/>
      <c r="P14" s="42"/>
      <c r="Q14" s="42"/>
      <c r="R14" s="145">
        <v>1</v>
      </c>
      <c r="S14" s="42" t="s">
        <v>213</v>
      </c>
      <c r="T14" s="146" t="s">
        <v>214</v>
      </c>
      <c r="U14" s="148">
        <v>1</v>
      </c>
      <c r="V14" s="148">
        <v>1</v>
      </c>
      <c r="W14" s="148">
        <v>1</v>
      </c>
      <c r="X14" s="148">
        <v>1</v>
      </c>
      <c r="Y14" s="148">
        <v>1</v>
      </c>
      <c r="Z14" s="40"/>
      <c r="AA14" s="40"/>
      <c r="AB14" s="40"/>
      <c r="AC14" s="40"/>
      <c r="AD14" s="43"/>
      <c r="AE14" s="43"/>
      <c r="AF14" s="43"/>
      <c r="AG14" s="44">
        <v>1</v>
      </c>
      <c r="AH14" s="44">
        <v>1</v>
      </c>
      <c r="AI14" s="43"/>
      <c r="AJ14" s="43"/>
      <c r="AK14" s="43"/>
      <c r="AL14" s="43"/>
      <c r="AM14" s="43"/>
      <c r="AN14" s="43"/>
      <c r="AO14" s="43"/>
      <c r="AP14" s="43"/>
      <c r="AQ14" s="43"/>
      <c r="AR14" s="43"/>
      <c r="AS14" s="44">
        <f>IF(I14="suma",SUM(AG14:AR14),IF(I14="creciente",MAX(AG14:AR14),IF(I14="DECRECIENTE",R14-MIN(AG14:AR14),IF(I14="CONSTANTE",AVERAGE(AG14:AR14)," "))))</f>
        <v>1</v>
      </c>
      <c r="AT14" s="44">
        <f t="shared" ref="AT14:AT16" si="0">IF(I14="suma",AS14/R14,IF(I14="creciente",AS14/(MAX(U14:AF14)),IF(I14="DECRECIENTE",AS14/(Q14-(MIN(U14:AF14))),IF(I14="CONSTANTE",AS14/AVERAGE(U14:AF14)," "))))</f>
        <v>1</v>
      </c>
      <c r="AU14" s="193" t="s">
        <v>215</v>
      </c>
      <c r="AV14" s="222" t="s">
        <v>216</v>
      </c>
      <c r="AW14" s="193" t="s">
        <v>217</v>
      </c>
      <c r="AX14" s="193" t="s">
        <v>205</v>
      </c>
      <c r="AY14" s="193" t="s">
        <v>198</v>
      </c>
      <c r="XFD14" s="32" t="s">
        <v>210</v>
      </c>
    </row>
    <row r="15" spans="1:51 16384:16384" ht="139.5" customHeight="1" x14ac:dyDescent="0.3">
      <c r="A15" s="40"/>
      <c r="B15" s="40"/>
      <c r="C15" s="40">
        <v>12</v>
      </c>
      <c r="D15" s="41" t="s">
        <v>206</v>
      </c>
      <c r="E15" s="41" t="s">
        <v>801</v>
      </c>
      <c r="F15" s="41" t="s">
        <v>218</v>
      </c>
      <c r="G15" s="41" t="s">
        <v>219</v>
      </c>
      <c r="H15" s="41" t="s">
        <v>219</v>
      </c>
      <c r="I15" s="41" t="s">
        <v>197</v>
      </c>
      <c r="J15" s="41" t="s">
        <v>198</v>
      </c>
      <c r="K15" s="41" t="s">
        <v>199</v>
      </c>
      <c r="L15" s="41" t="s">
        <v>220</v>
      </c>
      <c r="M15" s="41" t="s">
        <v>201</v>
      </c>
      <c r="N15" s="42"/>
      <c r="O15" s="42"/>
      <c r="P15" s="42"/>
      <c r="Q15" s="42"/>
      <c r="R15" s="42">
        <v>1</v>
      </c>
      <c r="S15" s="42" t="s">
        <v>221</v>
      </c>
      <c r="T15" s="42" t="s">
        <v>222</v>
      </c>
      <c r="U15" s="40"/>
      <c r="V15" s="40">
        <v>1</v>
      </c>
      <c r="W15" s="40"/>
      <c r="X15" s="40"/>
      <c r="Y15" s="40"/>
      <c r="Z15" s="40"/>
      <c r="AA15" s="40"/>
      <c r="AB15" s="40"/>
      <c r="AC15" s="40"/>
      <c r="AD15" s="43"/>
      <c r="AE15" s="43"/>
      <c r="AF15" s="43"/>
      <c r="AG15" s="43"/>
      <c r="AH15" s="43">
        <v>1</v>
      </c>
      <c r="AI15" s="43"/>
      <c r="AJ15" s="43"/>
      <c r="AK15" s="43"/>
      <c r="AL15" s="43"/>
      <c r="AM15" s="43"/>
      <c r="AN15" s="43"/>
      <c r="AO15" s="43"/>
      <c r="AP15" s="43"/>
      <c r="AQ15" s="43"/>
      <c r="AR15" s="43"/>
      <c r="AS15" s="43">
        <f t="shared" ref="AS15:AS16" si="1">IF(I15="suma",SUM(AG15:AR15),IF(I15="creciente",MAX(AG15:AR15),IF(I15="DECRECIENTE",R15-MIN(AG15:AR15),IF(I15="CONSTANTE",AVERAGE(AG15:AR15)," "))))</f>
        <v>1</v>
      </c>
      <c r="AT15" s="44">
        <f t="shared" si="0"/>
        <v>1</v>
      </c>
      <c r="AU15" s="193" t="s">
        <v>223</v>
      </c>
      <c r="AV15" s="222" t="s">
        <v>224</v>
      </c>
      <c r="AW15" s="193" t="s">
        <v>223</v>
      </c>
      <c r="AX15" s="193" t="s">
        <v>205</v>
      </c>
      <c r="AY15" s="193" t="s">
        <v>198</v>
      </c>
    </row>
    <row r="16" spans="1:51 16384:16384" ht="84.6" customHeight="1" x14ac:dyDescent="0.3">
      <c r="A16" s="40"/>
      <c r="B16" s="40"/>
      <c r="C16" s="40"/>
      <c r="D16" s="41" t="s">
        <v>206</v>
      </c>
      <c r="E16" s="40"/>
      <c r="F16" s="41" t="s">
        <v>225</v>
      </c>
      <c r="G16" s="41" t="s">
        <v>226</v>
      </c>
      <c r="H16" s="41" t="s">
        <v>227</v>
      </c>
      <c r="I16" s="41" t="s">
        <v>210</v>
      </c>
      <c r="J16" s="41" t="s">
        <v>198</v>
      </c>
      <c r="K16" s="41" t="s">
        <v>211</v>
      </c>
      <c r="L16" s="41" t="s">
        <v>227</v>
      </c>
      <c r="M16" s="41" t="s">
        <v>201</v>
      </c>
      <c r="N16" s="42"/>
      <c r="O16" s="42"/>
      <c r="P16" s="42"/>
      <c r="Q16" s="42"/>
      <c r="R16" s="145">
        <v>0.9</v>
      </c>
      <c r="S16" s="42" t="s">
        <v>221</v>
      </c>
      <c r="T16" s="147" t="s">
        <v>228</v>
      </c>
      <c r="U16" s="40"/>
      <c r="V16" s="40"/>
      <c r="W16" s="40"/>
      <c r="X16" s="40"/>
      <c r="Y16" s="145">
        <v>0.9</v>
      </c>
      <c r="Z16" s="40"/>
      <c r="AA16" s="40"/>
      <c r="AB16" s="40"/>
      <c r="AC16" s="40"/>
      <c r="AD16" s="43"/>
      <c r="AE16" s="43"/>
      <c r="AF16" s="43"/>
      <c r="AG16" s="43"/>
      <c r="AH16" s="43"/>
      <c r="AI16" s="43"/>
      <c r="AJ16" s="43"/>
      <c r="AK16" s="43"/>
      <c r="AL16" s="43"/>
      <c r="AM16" s="43"/>
      <c r="AN16" s="43"/>
      <c r="AO16" s="43"/>
      <c r="AP16" s="43"/>
      <c r="AQ16" s="43"/>
      <c r="AR16" s="43"/>
      <c r="AS16" s="43" t="e">
        <f t="shared" si="1"/>
        <v>#DIV/0!</v>
      </c>
      <c r="AT16" s="44" t="e">
        <f t="shared" si="0"/>
        <v>#DIV/0!</v>
      </c>
      <c r="AU16" s="193" t="s">
        <v>204</v>
      </c>
      <c r="AV16" s="193"/>
      <c r="AW16" s="193" t="s">
        <v>204</v>
      </c>
      <c r="AX16" s="193" t="s">
        <v>205</v>
      </c>
      <c r="AY16" s="193" t="s">
        <v>198</v>
      </c>
    </row>
    <row r="17" spans="1:51" ht="82.8" x14ac:dyDescent="0.3">
      <c r="A17" s="40"/>
      <c r="B17" s="40"/>
      <c r="C17" s="40">
        <v>2</v>
      </c>
      <c r="D17" s="40" t="s">
        <v>229</v>
      </c>
      <c r="E17" s="41" t="s">
        <v>230</v>
      </c>
      <c r="F17" s="41" t="s">
        <v>231</v>
      </c>
      <c r="G17" s="41" t="s">
        <v>232</v>
      </c>
      <c r="H17" s="41" t="s">
        <v>233</v>
      </c>
      <c r="I17" s="41" t="s">
        <v>210</v>
      </c>
      <c r="J17" s="41" t="s">
        <v>234</v>
      </c>
      <c r="K17" s="41" t="s">
        <v>211</v>
      </c>
      <c r="L17" s="41" t="s">
        <v>235</v>
      </c>
      <c r="M17" s="41" t="s">
        <v>236</v>
      </c>
      <c r="N17" s="42"/>
      <c r="O17" s="42"/>
      <c r="P17" s="42"/>
      <c r="Q17" s="42"/>
      <c r="R17" s="145">
        <v>1</v>
      </c>
      <c r="S17" s="42" t="s">
        <v>202</v>
      </c>
      <c r="T17" s="41" t="s">
        <v>237</v>
      </c>
      <c r="U17" s="43"/>
      <c r="V17" s="43"/>
      <c r="W17" s="43"/>
      <c r="X17" s="145">
        <v>1</v>
      </c>
      <c r="Y17" s="43"/>
      <c r="Z17" s="43"/>
      <c r="AA17" s="145">
        <v>1</v>
      </c>
      <c r="AB17" s="43"/>
      <c r="AC17" s="43"/>
      <c r="AD17" s="145">
        <v>1</v>
      </c>
      <c r="AE17" s="43"/>
      <c r="AF17" s="43"/>
      <c r="AG17" s="43"/>
      <c r="AH17" s="43"/>
      <c r="AI17" s="43"/>
      <c r="AJ17" s="43"/>
      <c r="AK17" s="43"/>
      <c r="AL17" s="43"/>
      <c r="AM17" s="43"/>
      <c r="AN17" s="43"/>
      <c r="AO17" s="43"/>
      <c r="AP17" s="43"/>
      <c r="AQ17" s="43"/>
      <c r="AR17" s="43"/>
      <c r="AS17" s="43" t="e">
        <f t="shared" ref="AS17" si="2">IF(I17="suma",SUM(AG17:AR17),IF(I17="creciente",MAX(AG17:AR17),IF(I17="DECRECIENTE",R17-MIN(AG17:AR17),IF(I17="CONSTANTE",AVERAGE(AG17:AR17)," "))))</f>
        <v>#DIV/0!</v>
      </c>
      <c r="AT17" s="44" t="e">
        <f t="shared" ref="AT17" si="3">IF(I17="suma",AS17/R17,IF(I17="creciente",AS17/(MAX(U17:AF17)),IF(I17="DECRECIENTE",AS17/(Q17-(MIN(U17:AF17))),IF(I17="CONSTANTE",AS17/AVERAGE(U17:AF17)," "))))</f>
        <v>#DIV/0!</v>
      </c>
      <c r="AU17" s="157" t="s">
        <v>238</v>
      </c>
      <c r="AV17" s="219" t="s">
        <v>95</v>
      </c>
      <c r="AW17" s="220" t="s">
        <v>238</v>
      </c>
      <c r="AX17" s="220" t="s">
        <v>239</v>
      </c>
      <c r="AY17" s="193" t="s">
        <v>198</v>
      </c>
    </row>
    <row r="18" spans="1:51" ht="138" x14ac:dyDescent="0.3">
      <c r="A18" s="40"/>
      <c r="B18" s="40"/>
      <c r="C18" s="40">
        <v>2</v>
      </c>
      <c r="D18" s="40" t="s">
        <v>229</v>
      </c>
      <c r="E18" s="41" t="s">
        <v>230</v>
      </c>
      <c r="F18" s="41" t="s">
        <v>240</v>
      </c>
      <c r="G18" s="41" t="s">
        <v>241</v>
      </c>
      <c r="H18" s="41" t="s">
        <v>242</v>
      </c>
      <c r="I18" s="41" t="s">
        <v>197</v>
      </c>
      <c r="J18" s="41" t="s">
        <v>198</v>
      </c>
      <c r="K18" s="41" t="s">
        <v>211</v>
      </c>
      <c r="L18" s="41" t="s">
        <v>243</v>
      </c>
      <c r="M18" s="41" t="s">
        <v>236</v>
      </c>
      <c r="N18" s="42"/>
      <c r="O18" s="42"/>
      <c r="P18" s="42"/>
      <c r="Q18" s="42"/>
      <c r="R18" s="145">
        <v>1</v>
      </c>
      <c r="S18" s="42" t="s">
        <v>202</v>
      </c>
      <c r="T18" s="41" t="s">
        <v>237</v>
      </c>
      <c r="U18" s="43"/>
      <c r="V18" s="43"/>
      <c r="W18" s="43"/>
      <c r="X18" s="145">
        <v>0.33</v>
      </c>
      <c r="Y18" s="145"/>
      <c r="Z18" s="43"/>
      <c r="AA18" s="145">
        <v>0.33</v>
      </c>
      <c r="AB18" s="43"/>
      <c r="AC18" s="43"/>
      <c r="AD18" s="145">
        <v>0.34</v>
      </c>
      <c r="AE18" s="43"/>
      <c r="AF18" s="43"/>
      <c r="AG18" s="43"/>
      <c r="AH18" s="43"/>
      <c r="AI18" s="43"/>
      <c r="AJ18" s="43"/>
      <c r="AK18" s="43"/>
      <c r="AL18" s="43"/>
      <c r="AM18" s="43"/>
      <c r="AN18" s="43"/>
      <c r="AO18" s="43"/>
      <c r="AP18" s="43"/>
      <c r="AQ18" s="43"/>
      <c r="AR18" s="43"/>
      <c r="AS18" s="43">
        <f t="shared" ref="AS18:AS27" si="4">IF(I18="suma",SUM(AG18:AR18),IF(I18="creciente",MAX(AG18:AR18),IF(I18="DECRECIENTE",R18-MIN(AG18:AR18),IF(I18="CONSTANTE",AVERAGE(AG18:AR18)," "))))</f>
        <v>0</v>
      </c>
      <c r="AT18" s="44">
        <f t="shared" ref="AT18:AT27" si="5">IF(I18="suma",AS18/R18,IF(I18="creciente",AS18/(MAX(U18:AF18)),IF(I18="DECRECIENTE",AS18/(Q18-(MIN(U18:AF18))),IF(I18="CONSTANTE",AS18/AVERAGE(U18:AF18)," "))))</f>
        <v>0</v>
      </c>
      <c r="AU18" s="157" t="s">
        <v>244</v>
      </c>
      <c r="AV18" s="219" t="s">
        <v>95</v>
      </c>
      <c r="AW18" s="157" t="s">
        <v>244</v>
      </c>
      <c r="AX18" s="220" t="s">
        <v>239</v>
      </c>
      <c r="AY18" s="193" t="s">
        <v>198</v>
      </c>
    </row>
    <row r="19" spans="1:51" ht="79.8" customHeight="1" x14ac:dyDescent="0.3">
      <c r="A19" s="40"/>
      <c r="B19" s="40"/>
      <c r="C19" s="40">
        <v>2</v>
      </c>
      <c r="D19" s="40" t="s">
        <v>229</v>
      </c>
      <c r="E19" s="41" t="s">
        <v>230</v>
      </c>
      <c r="F19" s="41" t="s">
        <v>245</v>
      </c>
      <c r="G19" s="41" t="s">
        <v>246</v>
      </c>
      <c r="H19" s="41" t="s">
        <v>247</v>
      </c>
      <c r="I19" s="41" t="s">
        <v>210</v>
      </c>
      <c r="J19" s="41" t="s">
        <v>198</v>
      </c>
      <c r="K19" s="41" t="s">
        <v>211</v>
      </c>
      <c r="L19" s="41" t="s">
        <v>248</v>
      </c>
      <c r="M19" s="41" t="s">
        <v>236</v>
      </c>
      <c r="N19" s="42"/>
      <c r="O19" s="42"/>
      <c r="P19" s="42"/>
      <c r="Q19" s="42"/>
      <c r="R19" s="145">
        <v>1</v>
      </c>
      <c r="S19" s="146" t="s">
        <v>213</v>
      </c>
      <c r="T19" s="41" t="s">
        <v>249</v>
      </c>
      <c r="U19" s="43"/>
      <c r="V19" s="154">
        <v>1</v>
      </c>
      <c r="W19" s="154">
        <v>1</v>
      </c>
      <c r="X19" s="154">
        <v>1</v>
      </c>
      <c r="Y19" s="154">
        <v>1</v>
      </c>
      <c r="Z19" s="154">
        <v>1</v>
      </c>
      <c r="AA19" s="154">
        <v>1</v>
      </c>
      <c r="AB19" s="154">
        <v>1</v>
      </c>
      <c r="AC19" s="154">
        <v>1</v>
      </c>
      <c r="AD19" s="154">
        <v>1</v>
      </c>
      <c r="AE19" s="154">
        <v>1</v>
      </c>
      <c r="AF19" s="154">
        <v>1</v>
      </c>
      <c r="AG19" s="44">
        <v>1</v>
      </c>
      <c r="AH19" s="43"/>
      <c r="AI19" s="43"/>
      <c r="AJ19" s="43"/>
      <c r="AK19" s="43"/>
      <c r="AL19" s="43"/>
      <c r="AM19" s="43"/>
      <c r="AN19" s="43"/>
      <c r="AO19" s="43"/>
      <c r="AP19" s="43"/>
      <c r="AQ19" s="43"/>
      <c r="AR19" s="43"/>
      <c r="AS19" s="44">
        <f t="shared" si="4"/>
        <v>1</v>
      </c>
      <c r="AT19" s="44">
        <f t="shared" si="5"/>
        <v>1</v>
      </c>
      <c r="AU19" s="157" t="s">
        <v>250</v>
      </c>
      <c r="AV19" s="219" t="s">
        <v>95</v>
      </c>
      <c r="AW19" s="157" t="s">
        <v>250</v>
      </c>
      <c r="AX19" s="220" t="s">
        <v>69</v>
      </c>
      <c r="AY19" s="221"/>
    </row>
    <row r="20" spans="1:51" ht="79.8" customHeight="1" x14ac:dyDescent="0.3">
      <c r="A20" s="40"/>
      <c r="B20" s="40"/>
      <c r="C20" s="40">
        <v>2</v>
      </c>
      <c r="D20" s="40" t="s">
        <v>229</v>
      </c>
      <c r="E20" s="41" t="s">
        <v>230</v>
      </c>
      <c r="F20" s="41" t="s">
        <v>251</v>
      </c>
      <c r="G20" s="41" t="s">
        <v>252</v>
      </c>
      <c r="H20" s="41" t="s">
        <v>253</v>
      </c>
      <c r="I20" s="41" t="s">
        <v>197</v>
      </c>
      <c r="J20" s="41" t="s">
        <v>234</v>
      </c>
      <c r="K20" s="41" t="s">
        <v>211</v>
      </c>
      <c r="L20" s="41" t="s">
        <v>253</v>
      </c>
      <c r="M20" s="41" t="s">
        <v>236</v>
      </c>
      <c r="N20" s="42"/>
      <c r="O20" s="42"/>
      <c r="P20" s="42"/>
      <c r="Q20" s="42"/>
      <c r="R20" s="145">
        <v>1</v>
      </c>
      <c r="S20" s="146" t="s">
        <v>221</v>
      </c>
      <c r="T20" s="41" t="s">
        <v>254</v>
      </c>
      <c r="U20" s="43"/>
      <c r="V20" s="43"/>
      <c r="W20" s="43"/>
      <c r="X20" s="43"/>
      <c r="Y20" s="43"/>
      <c r="Z20" s="154">
        <v>0.4</v>
      </c>
      <c r="AA20" s="154"/>
      <c r="AB20" s="43"/>
      <c r="AC20" s="43"/>
      <c r="AD20" s="43"/>
      <c r="AE20" s="43"/>
      <c r="AF20" s="154">
        <v>0.6</v>
      </c>
      <c r="AG20" s="43"/>
      <c r="AH20" s="43"/>
      <c r="AI20" s="43"/>
      <c r="AJ20" s="43"/>
      <c r="AK20" s="43"/>
      <c r="AL20" s="43"/>
      <c r="AM20" s="43"/>
      <c r="AN20" s="43"/>
      <c r="AO20" s="43"/>
      <c r="AP20" s="43"/>
      <c r="AQ20" s="43"/>
      <c r="AR20" s="43"/>
      <c r="AS20" s="43">
        <f t="shared" si="4"/>
        <v>0</v>
      </c>
      <c r="AT20" s="44">
        <f t="shared" si="5"/>
        <v>0</v>
      </c>
      <c r="AU20" s="157" t="s">
        <v>255</v>
      </c>
      <c r="AV20" s="219" t="s">
        <v>95</v>
      </c>
      <c r="AW20" s="157" t="s">
        <v>255</v>
      </c>
      <c r="AX20" s="220" t="s">
        <v>239</v>
      </c>
      <c r="AY20" s="193" t="s">
        <v>198</v>
      </c>
    </row>
    <row r="21" spans="1:51" ht="156.75" customHeight="1" x14ac:dyDescent="0.3">
      <c r="A21" s="40"/>
      <c r="B21" s="40"/>
      <c r="C21" s="40">
        <v>3</v>
      </c>
      <c r="D21" s="40" t="s">
        <v>229</v>
      </c>
      <c r="E21" s="41" t="s">
        <v>230</v>
      </c>
      <c r="F21" s="41" t="s">
        <v>256</v>
      </c>
      <c r="G21" s="41" t="s">
        <v>257</v>
      </c>
      <c r="H21" s="41" t="s">
        <v>253</v>
      </c>
      <c r="I21" s="41" t="s">
        <v>197</v>
      </c>
      <c r="J21" s="41" t="s">
        <v>234</v>
      </c>
      <c r="K21" s="41" t="s">
        <v>211</v>
      </c>
      <c r="L21" s="41" t="s">
        <v>253</v>
      </c>
      <c r="M21" s="41" t="s">
        <v>236</v>
      </c>
      <c r="N21" s="42"/>
      <c r="O21" s="42"/>
      <c r="P21" s="42"/>
      <c r="Q21" s="42"/>
      <c r="R21" s="145">
        <v>1</v>
      </c>
      <c r="S21" s="146" t="s">
        <v>221</v>
      </c>
      <c r="T21" s="41" t="s">
        <v>258</v>
      </c>
      <c r="U21" s="43"/>
      <c r="V21" s="43"/>
      <c r="W21" s="43"/>
      <c r="X21" s="43"/>
      <c r="Y21" s="43"/>
      <c r="Z21" s="154">
        <v>0.4</v>
      </c>
      <c r="AA21" s="154"/>
      <c r="AB21" s="43"/>
      <c r="AC21" s="43"/>
      <c r="AD21" s="43"/>
      <c r="AE21" s="43"/>
      <c r="AF21" s="154">
        <v>0.6</v>
      </c>
      <c r="AG21" s="43"/>
      <c r="AH21" s="43"/>
      <c r="AI21" s="43"/>
      <c r="AJ21" s="43"/>
      <c r="AK21" s="43"/>
      <c r="AL21" s="43"/>
      <c r="AM21" s="43"/>
      <c r="AN21" s="43"/>
      <c r="AO21" s="43"/>
      <c r="AP21" s="43"/>
      <c r="AQ21" s="43"/>
      <c r="AR21" s="43"/>
      <c r="AS21" s="43">
        <f t="shared" si="4"/>
        <v>0</v>
      </c>
      <c r="AT21" s="44">
        <f t="shared" si="5"/>
        <v>0</v>
      </c>
      <c r="AU21" s="157" t="s">
        <v>259</v>
      </c>
      <c r="AV21" s="219" t="s">
        <v>95</v>
      </c>
      <c r="AW21" s="157" t="s">
        <v>259</v>
      </c>
      <c r="AX21" s="220" t="s">
        <v>239</v>
      </c>
      <c r="AY21" s="193" t="s">
        <v>198</v>
      </c>
    </row>
    <row r="22" spans="1:51" ht="220.8" x14ac:dyDescent="0.3">
      <c r="A22" s="40"/>
      <c r="B22" s="40"/>
      <c r="C22" s="40">
        <v>3</v>
      </c>
      <c r="D22" s="40" t="s">
        <v>229</v>
      </c>
      <c r="E22" s="41" t="s">
        <v>230</v>
      </c>
      <c r="F22" s="41" t="s">
        <v>260</v>
      </c>
      <c r="G22" s="41" t="s">
        <v>261</v>
      </c>
      <c r="H22" s="41" t="s">
        <v>262</v>
      </c>
      <c r="I22" s="41" t="s">
        <v>210</v>
      </c>
      <c r="J22" s="41" t="s">
        <v>234</v>
      </c>
      <c r="K22" s="41" t="s">
        <v>211</v>
      </c>
      <c r="L22" s="41" t="s">
        <v>262</v>
      </c>
      <c r="M22" s="41" t="s">
        <v>236</v>
      </c>
      <c r="N22" s="42"/>
      <c r="O22" s="42"/>
      <c r="P22" s="42"/>
      <c r="Q22" s="42"/>
      <c r="R22" s="145">
        <v>1</v>
      </c>
      <c r="S22" s="146" t="s">
        <v>221</v>
      </c>
      <c r="T22" s="41" t="s">
        <v>263</v>
      </c>
      <c r="U22" s="43"/>
      <c r="V22" s="43"/>
      <c r="W22" s="43"/>
      <c r="X22" s="43"/>
      <c r="Y22" s="43"/>
      <c r="Z22" s="154">
        <v>1</v>
      </c>
      <c r="AA22" s="43"/>
      <c r="AB22" s="43"/>
      <c r="AC22" s="43"/>
      <c r="AD22" s="43"/>
      <c r="AE22" s="43"/>
      <c r="AF22" s="154">
        <v>1</v>
      </c>
      <c r="AG22" s="43"/>
      <c r="AH22" s="43"/>
      <c r="AI22" s="43"/>
      <c r="AJ22" s="43"/>
      <c r="AK22" s="43"/>
      <c r="AL22" s="43"/>
      <c r="AM22" s="43"/>
      <c r="AN22" s="43"/>
      <c r="AO22" s="43"/>
      <c r="AP22" s="43"/>
      <c r="AQ22" s="43"/>
      <c r="AR22" s="43"/>
      <c r="AS22" s="43" t="e">
        <f t="shared" si="4"/>
        <v>#DIV/0!</v>
      </c>
      <c r="AT22" s="44" t="e">
        <f t="shared" si="5"/>
        <v>#DIV/0!</v>
      </c>
      <c r="AU22" s="157" t="s">
        <v>99</v>
      </c>
      <c r="AV22" s="219" t="s">
        <v>95</v>
      </c>
      <c r="AW22" s="157" t="s">
        <v>99</v>
      </c>
      <c r="AX22" s="220" t="s">
        <v>239</v>
      </c>
      <c r="AY22" s="193" t="s">
        <v>198</v>
      </c>
    </row>
    <row r="23" spans="1:51" ht="147" customHeight="1" x14ac:dyDescent="0.3">
      <c r="A23" s="40"/>
      <c r="B23" s="40"/>
      <c r="C23" s="40">
        <v>10</v>
      </c>
      <c r="D23" s="150" t="s">
        <v>264</v>
      </c>
      <c r="E23" s="41" t="s">
        <v>801</v>
      </c>
      <c r="F23" s="41" t="s">
        <v>265</v>
      </c>
      <c r="G23" s="41" t="s">
        <v>265</v>
      </c>
      <c r="H23" s="41" t="s">
        <v>266</v>
      </c>
      <c r="I23" s="41" t="s">
        <v>210</v>
      </c>
      <c r="J23" s="41" t="s">
        <v>198</v>
      </c>
      <c r="K23" s="41" t="s">
        <v>211</v>
      </c>
      <c r="L23" s="41" t="s">
        <v>267</v>
      </c>
      <c r="M23" s="41" t="s">
        <v>268</v>
      </c>
      <c r="N23" s="42"/>
      <c r="O23" s="42"/>
      <c r="P23" s="42"/>
      <c r="Q23" s="42"/>
      <c r="R23" s="145">
        <v>1</v>
      </c>
      <c r="S23" s="42" t="s">
        <v>213</v>
      </c>
      <c r="T23" s="41" t="s">
        <v>269</v>
      </c>
      <c r="U23" s="152">
        <v>1</v>
      </c>
      <c r="V23" s="152">
        <v>1</v>
      </c>
      <c r="W23" s="152">
        <v>1</v>
      </c>
      <c r="X23" s="152">
        <v>1</v>
      </c>
      <c r="Y23" s="152">
        <v>1</v>
      </c>
      <c r="Z23" s="152">
        <v>1</v>
      </c>
      <c r="AA23" s="152">
        <v>1</v>
      </c>
      <c r="AB23" s="152">
        <v>1</v>
      </c>
      <c r="AC23" s="152">
        <v>1</v>
      </c>
      <c r="AD23" s="152">
        <v>1</v>
      </c>
      <c r="AE23" s="152">
        <v>1</v>
      </c>
      <c r="AF23" s="152">
        <v>1</v>
      </c>
      <c r="AG23" s="154">
        <v>1</v>
      </c>
      <c r="AH23" s="154">
        <v>1</v>
      </c>
      <c r="AI23" s="43"/>
      <c r="AJ23" s="43"/>
      <c r="AK23" s="43"/>
      <c r="AL23" s="43"/>
      <c r="AM23" s="43"/>
      <c r="AN23" s="43"/>
      <c r="AO23" s="43"/>
      <c r="AP23" s="43"/>
      <c r="AQ23" s="43"/>
      <c r="AR23" s="43"/>
      <c r="AS23" s="44">
        <f t="shared" si="4"/>
        <v>1</v>
      </c>
      <c r="AT23" s="44">
        <f t="shared" si="5"/>
        <v>1</v>
      </c>
      <c r="AU23" s="193" t="s">
        <v>270</v>
      </c>
      <c r="AV23" s="211" t="s">
        <v>271</v>
      </c>
      <c r="AW23" s="210" t="s">
        <v>272</v>
      </c>
      <c r="AX23" s="220" t="s">
        <v>239</v>
      </c>
      <c r="AY23" s="193" t="s">
        <v>198</v>
      </c>
    </row>
    <row r="24" spans="1:51" ht="134.25" customHeight="1" x14ac:dyDescent="0.3">
      <c r="A24" s="40"/>
      <c r="B24" s="40"/>
      <c r="C24" s="40">
        <v>10</v>
      </c>
      <c r="D24" s="150" t="s">
        <v>264</v>
      </c>
      <c r="E24" s="41" t="s">
        <v>801</v>
      </c>
      <c r="F24" s="41" t="s">
        <v>273</v>
      </c>
      <c r="G24" s="41" t="s">
        <v>273</v>
      </c>
      <c r="H24" s="41" t="s">
        <v>274</v>
      </c>
      <c r="I24" s="41" t="s">
        <v>210</v>
      </c>
      <c r="J24" s="41" t="s">
        <v>198</v>
      </c>
      <c r="K24" s="41" t="s">
        <v>211</v>
      </c>
      <c r="L24" s="41" t="s">
        <v>275</v>
      </c>
      <c r="M24" s="41" t="s">
        <v>268</v>
      </c>
      <c r="N24" s="42"/>
      <c r="O24" s="42"/>
      <c r="P24" s="42"/>
      <c r="Q24" s="42"/>
      <c r="R24" s="145">
        <v>1</v>
      </c>
      <c r="S24" s="42" t="s">
        <v>213</v>
      </c>
      <c r="T24" s="41" t="s">
        <v>269</v>
      </c>
      <c r="U24" s="152">
        <v>1</v>
      </c>
      <c r="V24" s="152">
        <v>1</v>
      </c>
      <c r="W24" s="152">
        <v>1</v>
      </c>
      <c r="X24" s="152">
        <v>1</v>
      </c>
      <c r="Y24" s="152">
        <v>1</v>
      </c>
      <c r="Z24" s="152">
        <v>1</v>
      </c>
      <c r="AA24" s="152">
        <v>1</v>
      </c>
      <c r="AB24" s="152">
        <v>1</v>
      </c>
      <c r="AC24" s="152">
        <v>1</v>
      </c>
      <c r="AD24" s="152">
        <v>1</v>
      </c>
      <c r="AE24" s="152">
        <v>1</v>
      </c>
      <c r="AF24" s="152">
        <v>1</v>
      </c>
      <c r="AG24" s="152">
        <v>1</v>
      </c>
      <c r="AH24" s="152">
        <v>1</v>
      </c>
      <c r="AI24" s="43"/>
      <c r="AJ24" s="43"/>
      <c r="AK24" s="43"/>
      <c r="AL24" s="43"/>
      <c r="AM24" s="43"/>
      <c r="AN24" s="43"/>
      <c r="AO24" s="43"/>
      <c r="AP24" s="43"/>
      <c r="AQ24" s="43"/>
      <c r="AR24" s="43"/>
      <c r="AS24" s="44">
        <f t="shared" si="4"/>
        <v>1</v>
      </c>
      <c r="AT24" s="44">
        <f t="shared" si="5"/>
        <v>1</v>
      </c>
      <c r="AU24" s="193" t="s">
        <v>276</v>
      </c>
      <c r="AV24" s="211" t="s">
        <v>277</v>
      </c>
      <c r="AW24" s="210" t="s">
        <v>278</v>
      </c>
      <c r="AX24" s="220" t="s">
        <v>239</v>
      </c>
      <c r="AY24" s="193" t="s">
        <v>198</v>
      </c>
    </row>
    <row r="25" spans="1:51" ht="83.25" customHeight="1" x14ac:dyDescent="0.3">
      <c r="A25" s="40"/>
      <c r="B25" s="40"/>
      <c r="C25" s="40">
        <v>10</v>
      </c>
      <c r="D25" s="150" t="s">
        <v>264</v>
      </c>
      <c r="E25" s="40"/>
      <c r="F25" s="41" t="s">
        <v>279</v>
      </c>
      <c r="G25" s="41" t="s">
        <v>279</v>
      </c>
      <c r="H25" s="41" t="s">
        <v>280</v>
      </c>
      <c r="I25" s="41" t="s">
        <v>210</v>
      </c>
      <c r="J25" s="41" t="s">
        <v>198</v>
      </c>
      <c r="K25" s="41" t="s">
        <v>211</v>
      </c>
      <c r="L25" s="41" t="s">
        <v>281</v>
      </c>
      <c r="M25" s="41" t="s">
        <v>268</v>
      </c>
      <c r="N25" s="42"/>
      <c r="O25" s="42"/>
      <c r="P25" s="42"/>
      <c r="Q25" s="42"/>
      <c r="R25" s="145">
        <v>1</v>
      </c>
      <c r="S25" s="42" t="s">
        <v>202</v>
      </c>
      <c r="T25" s="41" t="s">
        <v>282</v>
      </c>
      <c r="U25" s="152"/>
      <c r="V25" s="152"/>
      <c r="W25" s="152">
        <v>1</v>
      </c>
      <c r="X25" s="152"/>
      <c r="Y25" s="152"/>
      <c r="Z25" s="152">
        <v>1</v>
      </c>
      <c r="AA25" s="152"/>
      <c r="AB25" s="152"/>
      <c r="AC25" s="152">
        <v>1</v>
      </c>
      <c r="AD25" s="152"/>
      <c r="AE25" s="152"/>
      <c r="AF25" s="152">
        <v>1</v>
      </c>
      <c r="AG25" s="43"/>
      <c r="AH25" s="43"/>
      <c r="AI25" s="43"/>
      <c r="AJ25" s="43"/>
      <c r="AK25" s="43"/>
      <c r="AL25" s="43"/>
      <c r="AM25" s="43"/>
      <c r="AN25" s="43"/>
      <c r="AO25" s="43"/>
      <c r="AP25" s="43"/>
      <c r="AQ25" s="43"/>
      <c r="AR25" s="43"/>
      <c r="AS25" s="43" t="e">
        <f t="shared" si="4"/>
        <v>#DIV/0!</v>
      </c>
      <c r="AT25" s="44" t="e">
        <f t="shared" si="5"/>
        <v>#DIV/0!</v>
      </c>
      <c r="AU25" s="193" t="s">
        <v>204</v>
      </c>
      <c r="AV25" s="193"/>
      <c r="AW25" s="193" t="s">
        <v>204</v>
      </c>
      <c r="AX25" s="193" t="s">
        <v>205</v>
      </c>
      <c r="AY25" s="193" t="s">
        <v>198</v>
      </c>
    </row>
    <row r="26" spans="1:51" ht="83.25" customHeight="1" x14ac:dyDescent="0.3">
      <c r="A26" s="40"/>
      <c r="B26" s="40"/>
      <c r="C26" s="40">
        <v>10</v>
      </c>
      <c r="D26" s="150" t="s">
        <v>264</v>
      </c>
      <c r="E26" s="150" t="s">
        <v>801</v>
      </c>
      <c r="F26" s="41" t="s">
        <v>283</v>
      </c>
      <c r="G26" s="41" t="s">
        <v>283</v>
      </c>
      <c r="H26" s="41" t="s">
        <v>284</v>
      </c>
      <c r="I26" s="41" t="s">
        <v>210</v>
      </c>
      <c r="J26" s="41" t="s">
        <v>56</v>
      </c>
      <c r="K26" s="41" t="s">
        <v>211</v>
      </c>
      <c r="L26" s="41" t="s">
        <v>285</v>
      </c>
      <c r="M26" s="41" t="s">
        <v>268</v>
      </c>
      <c r="N26" s="42"/>
      <c r="O26" s="42"/>
      <c r="P26" s="42"/>
      <c r="Q26" s="42"/>
      <c r="R26" s="145">
        <v>1</v>
      </c>
      <c r="S26" s="42" t="s">
        <v>286</v>
      </c>
      <c r="T26" s="41" t="s">
        <v>287</v>
      </c>
      <c r="U26" s="152"/>
      <c r="V26" s="152"/>
      <c r="W26" s="152"/>
      <c r="X26" s="152">
        <v>1</v>
      </c>
      <c r="Y26" s="152"/>
      <c r="Z26" s="152"/>
      <c r="AA26" s="152"/>
      <c r="AB26" s="152">
        <v>1</v>
      </c>
      <c r="AC26" s="152"/>
      <c r="AD26" s="152"/>
      <c r="AE26" s="152"/>
      <c r="AF26" s="152">
        <v>1</v>
      </c>
      <c r="AG26" s="43"/>
      <c r="AH26" s="43"/>
      <c r="AI26" s="43"/>
      <c r="AJ26" s="43"/>
      <c r="AK26" s="43"/>
      <c r="AL26" s="43"/>
      <c r="AM26" s="43"/>
      <c r="AN26" s="43"/>
      <c r="AO26" s="43"/>
      <c r="AP26" s="43"/>
      <c r="AQ26" s="43"/>
      <c r="AR26" s="43"/>
      <c r="AS26" s="43" t="e">
        <f t="shared" si="4"/>
        <v>#DIV/0!</v>
      </c>
      <c r="AT26" s="44" t="e">
        <f t="shared" si="5"/>
        <v>#DIV/0!</v>
      </c>
      <c r="AU26" s="193" t="s">
        <v>204</v>
      </c>
      <c r="AV26" s="193"/>
      <c r="AW26" s="193" t="s">
        <v>204</v>
      </c>
      <c r="AX26" s="193" t="s">
        <v>205</v>
      </c>
      <c r="AY26" s="193" t="s">
        <v>198</v>
      </c>
    </row>
    <row r="27" spans="1:51" ht="83.25" customHeight="1" x14ac:dyDescent="0.3">
      <c r="A27" s="40"/>
      <c r="B27" s="40"/>
      <c r="C27" s="208">
        <v>10</v>
      </c>
      <c r="D27" s="207" t="s">
        <v>264</v>
      </c>
      <c r="E27" s="638" t="s">
        <v>801</v>
      </c>
      <c r="F27" s="209" t="s">
        <v>288</v>
      </c>
      <c r="G27" s="150" t="s">
        <v>288</v>
      </c>
      <c r="H27" s="153" t="s">
        <v>289</v>
      </c>
      <c r="I27" s="41" t="s">
        <v>210</v>
      </c>
      <c r="J27" s="41" t="s">
        <v>56</v>
      </c>
      <c r="K27" s="41" t="s">
        <v>211</v>
      </c>
      <c r="L27" s="153" t="s">
        <v>290</v>
      </c>
      <c r="M27" s="41" t="s">
        <v>268</v>
      </c>
      <c r="N27" s="42"/>
      <c r="O27" s="42"/>
      <c r="P27" s="42"/>
      <c r="Q27" s="42"/>
      <c r="R27" s="145">
        <v>1</v>
      </c>
      <c r="S27" s="42" t="s">
        <v>213</v>
      </c>
      <c r="T27" s="150" t="s">
        <v>291</v>
      </c>
      <c r="U27" s="152">
        <v>1</v>
      </c>
      <c r="V27" s="152">
        <v>1</v>
      </c>
      <c r="W27" s="152">
        <v>1</v>
      </c>
      <c r="X27" s="152">
        <v>1</v>
      </c>
      <c r="Y27" s="152">
        <v>1</v>
      </c>
      <c r="Z27" s="152">
        <v>1</v>
      </c>
      <c r="AA27" s="152">
        <v>1</v>
      </c>
      <c r="AB27" s="152">
        <v>1</v>
      </c>
      <c r="AC27" s="152">
        <v>1</v>
      </c>
      <c r="AD27" s="152">
        <v>1</v>
      </c>
      <c r="AE27" s="152">
        <v>1</v>
      </c>
      <c r="AF27" s="152">
        <v>1</v>
      </c>
      <c r="AG27" s="152">
        <v>1</v>
      </c>
      <c r="AH27" s="152">
        <v>1</v>
      </c>
      <c r="AI27" s="43"/>
      <c r="AJ27" s="43"/>
      <c r="AK27" s="43"/>
      <c r="AL27" s="43"/>
      <c r="AM27" s="43"/>
      <c r="AN27" s="43"/>
      <c r="AO27" s="43"/>
      <c r="AP27" s="43"/>
      <c r="AQ27" s="43"/>
      <c r="AR27" s="43"/>
      <c r="AS27" s="44">
        <f t="shared" si="4"/>
        <v>1</v>
      </c>
      <c r="AT27" s="44">
        <f t="shared" si="5"/>
        <v>1</v>
      </c>
      <c r="AU27" s="193" t="s">
        <v>292</v>
      </c>
      <c r="AV27" s="211" t="s">
        <v>293</v>
      </c>
      <c r="AW27" s="210" t="s">
        <v>294</v>
      </c>
      <c r="AX27" s="193" t="s">
        <v>205</v>
      </c>
      <c r="AY27" s="193" t="s">
        <v>198</v>
      </c>
    </row>
    <row r="28" spans="1:51" x14ac:dyDescent="0.3">
      <c r="A28" s="584" t="s">
        <v>295</v>
      </c>
      <c r="B28" s="583" t="s">
        <v>296</v>
      </c>
      <c r="C28" s="583"/>
      <c r="D28" s="586"/>
      <c r="E28" s="586"/>
      <c r="F28" s="583"/>
      <c r="G28" s="585" t="s">
        <v>297</v>
      </c>
      <c r="H28" s="585"/>
      <c r="I28" s="585"/>
      <c r="J28" s="585"/>
      <c r="K28" s="585"/>
      <c r="L28" s="585"/>
      <c r="M28" s="585"/>
      <c r="N28" s="585"/>
      <c r="O28" s="583" t="s">
        <v>296</v>
      </c>
      <c r="P28" s="583"/>
      <c r="Q28" s="583"/>
      <c r="R28" s="583"/>
      <c r="S28" s="583"/>
      <c r="T28" s="583"/>
      <c r="U28" s="583" t="s">
        <v>296</v>
      </c>
      <c r="V28" s="583"/>
      <c r="W28" s="583"/>
      <c r="X28" s="583"/>
      <c r="Y28" s="583"/>
      <c r="Z28" s="583"/>
      <c r="AA28" s="583"/>
      <c r="AB28" s="583"/>
      <c r="AC28" s="583" t="s">
        <v>296</v>
      </c>
      <c r="AD28" s="583"/>
      <c r="AE28" s="583"/>
      <c r="AF28" s="583"/>
      <c r="AG28" s="583"/>
      <c r="AH28" s="583"/>
      <c r="AI28" s="583"/>
      <c r="AJ28" s="583"/>
      <c r="AK28" s="583"/>
      <c r="AL28" s="583"/>
      <c r="AM28" s="583"/>
      <c r="AN28" s="583"/>
      <c r="AO28" s="585" t="s">
        <v>298</v>
      </c>
      <c r="AP28" s="585"/>
      <c r="AQ28" s="585"/>
      <c r="AR28" s="585"/>
      <c r="AS28" s="583" t="s">
        <v>299</v>
      </c>
      <c r="AT28" s="583"/>
      <c r="AU28" s="583"/>
      <c r="AV28" s="583"/>
      <c r="AW28" s="583"/>
      <c r="AX28" s="583"/>
      <c r="AY28" s="583"/>
    </row>
    <row r="29" spans="1:51" x14ac:dyDescent="0.3">
      <c r="A29" s="584"/>
      <c r="B29" s="583" t="s">
        <v>300</v>
      </c>
      <c r="C29" s="583"/>
      <c r="D29" s="583"/>
      <c r="E29" s="583"/>
      <c r="F29" s="583"/>
      <c r="G29" s="585"/>
      <c r="H29" s="585"/>
      <c r="I29" s="585"/>
      <c r="J29" s="585"/>
      <c r="K29" s="585"/>
      <c r="L29" s="585"/>
      <c r="M29" s="585"/>
      <c r="N29" s="585"/>
      <c r="O29" s="583" t="s">
        <v>300</v>
      </c>
      <c r="P29" s="583"/>
      <c r="Q29" s="583"/>
      <c r="R29" s="583"/>
      <c r="S29" s="583"/>
      <c r="T29" s="583"/>
      <c r="U29" s="583" t="s">
        <v>300</v>
      </c>
      <c r="V29" s="583"/>
      <c r="W29" s="583"/>
      <c r="X29" s="583"/>
      <c r="Y29" s="583"/>
      <c r="Z29" s="583"/>
      <c r="AA29" s="583"/>
      <c r="AB29" s="583"/>
      <c r="AC29" s="583" t="s">
        <v>300</v>
      </c>
      <c r="AD29" s="583"/>
      <c r="AE29" s="583"/>
      <c r="AF29" s="583"/>
      <c r="AG29" s="583"/>
      <c r="AH29" s="583"/>
      <c r="AI29" s="583"/>
      <c r="AJ29" s="583"/>
      <c r="AK29" s="583"/>
      <c r="AL29" s="583"/>
      <c r="AM29" s="583"/>
      <c r="AN29" s="583"/>
      <c r="AO29" s="585"/>
      <c r="AP29" s="585"/>
      <c r="AQ29" s="585"/>
      <c r="AR29" s="585"/>
      <c r="AS29" s="583" t="s">
        <v>301</v>
      </c>
      <c r="AT29" s="583"/>
      <c r="AU29" s="583"/>
      <c r="AV29" s="583"/>
      <c r="AW29" s="583"/>
      <c r="AX29" s="583"/>
      <c r="AY29" s="583"/>
    </row>
    <row r="30" spans="1:51" ht="15.9" customHeight="1" x14ac:dyDescent="0.3">
      <c r="A30" s="584"/>
      <c r="B30" s="583" t="s">
        <v>302</v>
      </c>
      <c r="C30" s="583"/>
      <c r="D30" s="583"/>
      <c r="E30" s="583"/>
      <c r="F30" s="583"/>
      <c r="G30" s="585"/>
      <c r="H30" s="585"/>
      <c r="I30" s="585"/>
      <c r="J30" s="585"/>
      <c r="K30" s="585"/>
      <c r="L30" s="585"/>
      <c r="M30" s="585"/>
      <c r="N30" s="585"/>
      <c r="O30" s="583" t="s">
        <v>302</v>
      </c>
      <c r="P30" s="583"/>
      <c r="Q30" s="583"/>
      <c r="R30" s="583"/>
      <c r="S30" s="583"/>
      <c r="T30" s="583"/>
      <c r="U30" s="583" t="s">
        <v>302</v>
      </c>
      <c r="V30" s="583"/>
      <c r="W30" s="583"/>
      <c r="X30" s="583"/>
      <c r="Y30" s="583"/>
      <c r="Z30" s="583"/>
      <c r="AA30" s="583"/>
      <c r="AB30" s="583"/>
      <c r="AC30" s="583" t="s">
        <v>302</v>
      </c>
      <c r="AD30" s="583"/>
      <c r="AE30" s="583"/>
      <c r="AF30" s="583"/>
      <c r="AG30" s="583"/>
      <c r="AH30" s="583"/>
      <c r="AI30" s="583"/>
      <c r="AJ30" s="583"/>
      <c r="AK30" s="583"/>
      <c r="AL30" s="583"/>
      <c r="AM30" s="583"/>
      <c r="AN30" s="583"/>
      <c r="AO30" s="585"/>
      <c r="AP30" s="585"/>
      <c r="AQ30" s="585"/>
      <c r="AR30" s="585"/>
      <c r="AS30" s="583" t="s">
        <v>303</v>
      </c>
      <c r="AT30" s="583"/>
      <c r="AU30" s="583"/>
      <c r="AV30" s="583"/>
      <c r="AW30" s="583"/>
      <c r="AX30" s="583"/>
      <c r="AY30" s="583"/>
    </row>
  </sheetData>
  <mergeCells count="61">
    <mergeCell ref="I6:T8"/>
    <mergeCell ref="AU5:AU12"/>
    <mergeCell ref="A5:AF5"/>
    <mergeCell ref="A6:A8"/>
    <mergeCell ref="B6:C8"/>
    <mergeCell ref="D6:D8"/>
    <mergeCell ref="E6:F6"/>
    <mergeCell ref="A9:D9"/>
    <mergeCell ref="E7:F7"/>
    <mergeCell ref="E8:F8"/>
    <mergeCell ref="H11:H12"/>
    <mergeCell ref="A10:D10"/>
    <mergeCell ref="AS11:AT11"/>
    <mergeCell ref="G6:H6"/>
    <mergeCell ref="G7:H7"/>
    <mergeCell ref="G8:H8"/>
    <mergeCell ref="F11:F12"/>
    <mergeCell ref="G11:G12"/>
    <mergeCell ref="E9:AF9"/>
    <mergeCell ref="E10:AF10"/>
    <mergeCell ref="A11:E11"/>
    <mergeCell ref="U30:AB30"/>
    <mergeCell ref="J11:J12"/>
    <mergeCell ref="I11:I12"/>
    <mergeCell ref="T11:T12"/>
    <mergeCell ref="N11:R11"/>
    <mergeCell ref="L11:L12"/>
    <mergeCell ref="K11:K12"/>
    <mergeCell ref="M11:M12"/>
    <mergeCell ref="U11:AF11"/>
    <mergeCell ref="S11:S12"/>
    <mergeCell ref="U29:AB29"/>
    <mergeCell ref="AS29:AY29"/>
    <mergeCell ref="AS28:AY28"/>
    <mergeCell ref="B29:F29"/>
    <mergeCell ref="A28:A30"/>
    <mergeCell ref="G28:N30"/>
    <mergeCell ref="AC28:AN28"/>
    <mergeCell ref="AC29:AN29"/>
    <mergeCell ref="AC30:AN30"/>
    <mergeCell ref="AS30:AY30"/>
    <mergeCell ref="AO28:AR30"/>
    <mergeCell ref="O28:T28"/>
    <mergeCell ref="O29:T29"/>
    <mergeCell ref="O30:T30"/>
    <mergeCell ref="U28:AB28"/>
    <mergeCell ref="B28:F28"/>
    <mergeCell ref="B30:F30"/>
    <mergeCell ref="AX1:AY1"/>
    <mergeCell ref="AX2:AY2"/>
    <mergeCell ref="AX3:AY3"/>
    <mergeCell ref="AX4:AY4"/>
    <mergeCell ref="A1:AW1"/>
    <mergeCell ref="A2:AW2"/>
    <mergeCell ref="A3:AW4"/>
    <mergeCell ref="AV5:AV12"/>
    <mergeCell ref="AX5:AX12"/>
    <mergeCell ref="AY5:AY12"/>
    <mergeCell ref="AG11:AR11"/>
    <mergeCell ref="AW5:AW12"/>
    <mergeCell ref="AG5:AT10"/>
  </mergeCells>
  <dataValidations count="1">
    <dataValidation type="list" allowBlank="1" showInputMessage="1" showErrorMessage="1" sqref="I13:I27" xr:uid="{F83759CA-FB2C-4653-840E-85B7CBAE384F}">
      <formula1>$XFD$13:$XFD$27</formula1>
    </dataValidation>
  </dataValidations>
  <hyperlinks>
    <hyperlink ref="AV24" r:id="rId1" xr:uid="{F9884C43-8A8E-4D52-9284-25A4238B30EE}"/>
    <hyperlink ref="AV23" r:id="rId2" xr:uid="{928DFF2A-A648-4CDE-B4A7-0038A9BE21CB}"/>
    <hyperlink ref="AV27" r:id="rId3" xr:uid="{C1172FB3-3969-4EDB-9596-154CC6BA0A56}"/>
    <hyperlink ref="AV17" r:id="rId4" xr:uid="{4CAB5E29-10CC-4364-BCAB-9A5821BF5897}"/>
    <hyperlink ref="AV18:AV22" r:id="rId5" display="https://secretariadistritald-my.sharepoint.com/:f:/g/personal/mesadeayuda_sdmujer_gov_co/ErtNTMQ1Ab9BhTKj1Q4VjXoBCGF9oQy7LcAT9X17HXU_FA?e=MSF4Oc" xr:uid="{9C997576-C09E-46D1-976A-5E77166DBE9B}"/>
    <hyperlink ref="AV14" r:id="rId6" xr:uid="{345A0041-7FE1-4A3C-936F-E41A9372C74C}"/>
    <hyperlink ref="AV15" r:id="rId7" xr:uid="{90507D43-C33A-4CBA-A7E8-2059374178FB}"/>
  </hyperlinks>
  <pageMargins left="0.7" right="0.7" top="0.75" bottom="0.75" header="0.3" footer="0.3"/>
  <pageSetup scale="15" orientation="landscape" r:id="rId8"/>
  <drawing r:id="rId9"/>
  <legacyDrawing r:id="rId10"/>
  <extLst>
    <ext xmlns:x14="http://schemas.microsoft.com/office/spreadsheetml/2009/9/main" uri="{CCE6A557-97BC-4b89-ADB6-D9C93CAAB3DF}">
      <x14:dataValidations xmlns:xm="http://schemas.microsoft.com/office/excel/2006/main" count="1">
        <x14:dataValidation type="list" allowBlank="1" showInputMessage="1" showErrorMessage="1" xr:uid="{9363455B-9E25-4E21-AFCA-B9C85E84E7C1}">
          <x14:formula1>
            <xm:f>Hoja1!$B$2:$B$3</xm:f>
          </x14:formula1>
          <xm:sqref>K13:K27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1CC90-EA3F-4813-AD2B-939833AC2FFB}">
  <sheetPr>
    <tabColor theme="3" tint="0.59999389629810485"/>
  </sheetPr>
  <dimension ref="A1:XFD22"/>
  <sheetViews>
    <sheetView view="pageBreakPreview" topLeftCell="A12" zoomScale="60" zoomScaleNormal="70" workbookViewId="0">
      <selection activeCell="A13" sqref="A13"/>
    </sheetView>
  </sheetViews>
  <sheetFormatPr baseColWidth="10" defaultColWidth="10.88671875" defaultRowHeight="13.8" x14ac:dyDescent="0.3"/>
  <cols>
    <col min="1" max="1" width="15" style="32" customWidth="1"/>
    <col min="2" max="2" width="8.33203125" style="32" customWidth="1"/>
    <col min="3" max="3" width="14.88671875" style="32" customWidth="1"/>
    <col min="4" max="4" width="14.6640625" style="32" customWidth="1"/>
    <col min="5" max="5" width="15.88671875" style="32" customWidth="1"/>
    <col min="6" max="6" width="41" style="32" customWidth="1"/>
    <col min="7" max="8" width="29.33203125" style="32" customWidth="1"/>
    <col min="9" max="9" width="20.5546875" style="32" customWidth="1"/>
    <col min="10" max="10" width="26" style="32" customWidth="1"/>
    <col min="11" max="11" width="15.33203125" style="32" customWidth="1"/>
    <col min="12" max="12" width="39.33203125" style="32" customWidth="1"/>
    <col min="13" max="13" width="21.109375" style="32" customWidth="1"/>
    <col min="14" max="18" width="8.6640625" style="32" customWidth="1"/>
    <col min="19" max="19" width="22.33203125" style="32" customWidth="1"/>
    <col min="20" max="20" width="22.44140625" style="32" customWidth="1"/>
    <col min="21" max="31" width="7.44140625" style="32" customWidth="1"/>
    <col min="32" max="32" width="5.88671875" style="32" customWidth="1"/>
    <col min="33" max="43" width="8.109375" style="32" customWidth="1"/>
    <col min="44" max="44" width="5.88671875" style="32" customWidth="1"/>
    <col min="45" max="45" width="17.109375" style="32" customWidth="1"/>
    <col min="46" max="46" width="15.88671875" style="96" customWidth="1"/>
    <col min="47" max="49" width="20.33203125" style="32" customWidth="1"/>
    <col min="50" max="51" width="24.44140625" style="32" customWidth="1"/>
    <col min="52" max="16382" width="10.88671875" style="32"/>
    <col min="16383" max="16383" width="9" style="32" customWidth="1"/>
    <col min="16384" max="16384" width="10.88671875" style="32"/>
  </cols>
  <sheetData>
    <row r="1" spans="1:51 16384:16384" ht="15.9" customHeight="1" x14ac:dyDescent="0.3">
      <c r="A1" s="574" t="s">
        <v>0</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6"/>
      <c r="AX1" s="569" t="s">
        <v>1</v>
      </c>
      <c r="AY1" s="570"/>
    </row>
    <row r="2" spans="1:51 16384:16384" ht="15.9" customHeight="1" x14ac:dyDescent="0.3">
      <c r="A2" s="577" t="s">
        <v>2</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c r="AW2" s="579"/>
      <c r="AX2" s="571" t="s">
        <v>3</v>
      </c>
      <c r="AY2" s="572"/>
    </row>
    <row r="3" spans="1:51 16384:16384" ht="15" customHeight="1" x14ac:dyDescent="0.3">
      <c r="A3" s="580" t="s">
        <v>162</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2"/>
      <c r="AX3" s="571" t="s">
        <v>5</v>
      </c>
      <c r="AY3" s="572"/>
    </row>
    <row r="4" spans="1:51 16384:16384" ht="15.9" customHeight="1" x14ac:dyDescent="0.3">
      <c r="A4" s="574"/>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6"/>
      <c r="AX4" s="573" t="s">
        <v>163</v>
      </c>
      <c r="AY4" s="573"/>
    </row>
    <row r="5" spans="1:51 16384:16384" ht="15" customHeight="1" x14ac:dyDescent="0.3">
      <c r="A5" s="557" t="s">
        <v>164</v>
      </c>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9"/>
      <c r="AG5" s="560" t="s">
        <v>13</v>
      </c>
      <c r="AH5" s="561"/>
      <c r="AI5" s="561"/>
      <c r="AJ5" s="561"/>
      <c r="AK5" s="561"/>
      <c r="AL5" s="561"/>
      <c r="AM5" s="561"/>
      <c r="AN5" s="561"/>
      <c r="AO5" s="561"/>
      <c r="AP5" s="561"/>
      <c r="AQ5" s="561"/>
      <c r="AR5" s="561"/>
      <c r="AS5" s="561"/>
      <c r="AT5" s="562"/>
      <c r="AU5" s="554" t="s">
        <v>165</v>
      </c>
      <c r="AV5" s="554" t="s">
        <v>166</v>
      </c>
      <c r="AW5" s="554" t="s">
        <v>167</v>
      </c>
      <c r="AX5" s="554" t="s">
        <v>168</v>
      </c>
      <c r="AY5" s="554" t="s">
        <v>169</v>
      </c>
    </row>
    <row r="6" spans="1:51 16384:16384" ht="15" customHeight="1" x14ac:dyDescent="0.3">
      <c r="A6" s="591" t="s">
        <v>9</v>
      </c>
      <c r="B6" s="592">
        <v>45351</v>
      </c>
      <c r="C6" s="593"/>
      <c r="D6" s="562"/>
      <c r="E6" s="594" t="s">
        <v>11</v>
      </c>
      <c r="F6" s="594"/>
      <c r="G6" s="590"/>
      <c r="H6" s="590"/>
      <c r="I6" s="560"/>
      <c r="J6" s="561"/>
      <c r="K6" s="561"/>
      <c r="L6" s="561"/>
      <c r="M6" s="561"/>
      <c r="N6" s="561"/>
      <c r="O6" s="561"/>
      <c r="P6" s="561"/>
      <c r="Q6" s="561"/>
      <c r="R6" s="561"/>
      <c r="S6" s="561"/>
      <c r="T6" s="561"/>
      <c r="U6" s="33"/>
      <c r="V6" s="33"/>
      <c r="W6" s="33"/>
      <c r="X6" s="33"/>
      <c r="Y6" s="33"/>
      <c r="Z6" s="33"/>
      <c r="AA6" s="33"/>
      <c r="AB6" s="33"/>
      <c r="AC6" s="33"/>
      <c r="AD6" s="33"/>
      <c r="AE6" s="33"/>
      <c r="AF6" s="34"/>
      <c r="AG6" s="563"/>
      <c r="AH6" s="564"/>
      <c r="AI6" s="564"/>
      <c r="AJ6" s="564"/>
      <c r="AK6" s="564"/>
      <c r="AL6" s="564"/>
      <c r="AM6" s="564"/>
      <c r="AN6" s="564"/>
      <c r="AO6" s="564"/>
      <c r="AP6" s="564"/>
      <c r="AQ6" s="564"/>
      <c r="AR6" s="564"/>
      <c r="AS6" s="564"/>
      <c r="AT6" s="565"/>
      <c r="AU6" s="555"/>
      <c r="AV6" s="555"/>
      <c r="AW6" s="555"/>
      <c r="AX6" s="555"/>
      <c r="AY6" s="555"/>
    </row>
    <row r="7" spans="1:51 16384:16384" ht="15" customHeight="1" x14ac:dyDescent="0.3">
      <c r="A7" s="591"/>
      <c r="B7" s="593"/>
      <c r="C7" s="593"/>
      <c r="D7" s="565"/>
      <c r="E7" s="594" t="s">
        <v>12</v>
      </c>
      <c r="F7" s="594"/>
      <c r="G7" s="595"/>
      <c r="H7" s="595"/>
      <c r="I7" s="563"/>
      <c r="J7" s="564"/>
      <c r="K7" s="564"/>
      <c r="L7" s="564"/>
      <c r="M7" s="564"/>
      <c r="N7" s="564"/>
      <c r="O7" s="564"/>
      <c r="P7" s="564"/>
      <c r="Q7" s="564"/>
      <c r="R7" s="564"/>
      <c r="S7" s="564"/>
      <c r="T7" s="564"/>
      <c r="U7" s="35"/>
      <c r="V7" s="35"/>
      <c r="W7" s="35"/>
      <c r="X7" s="35"/>
      <c r="Y7" s="35"/>
      <c r="Z7" s="35"/>
      <c r="AA7" s="35"/>
      <c r="AB7" s="35"/>
      <c r="AC7" s="35"/>
      <c r="AD7" s="35"/>
      <c r="AE7" s="35"/>
      <c r="AF7" s="36"/>
      <c r="AG7" s="563"/>
      <c r="AH7" s="564"/>
      <c r="AI7" s="564"/>
      <c r="AJ7" s="564"/>
      <c r="AK7" s="564"/>
      <c r="AL7" s="564"/>
      <c r="AM7" s="564"/>
      <c r="AN7" s="564"/>
      <c r="AO7" s="564"/>
      <c r="AP7" s="564"/>
      <c r="AQ7" s="564"/>
      <c r="AR7" s="564"/>
      <c r="AS7" s="564"/>
      <c r="AT7" s="565"/>
      <c r="AU7" s="555"/>
      <c r="AV7" s="555"/>
      <c r="AW7" s="555"/>
      <c r="AX7" s="555"/>
      <c r="AY7" s="555"/>
    </row>
    <row r="8" spans="1:51 16384:16384" ht="15" customHeight="1" x14ac:dyDescent="0.3">
      <c r="A8" s="591"/>
      <c r="B8" s="593"/>
      <c r="C8" s="593"/>
      <c r="D8" s="568"/>
      <c r="E8" s="594" t="s">
        <v>13</v>
      </c>
      <c r="F8" s="594"/>
      <c r="G8" s="590" t="s">
        <v>14</v>
      </c>
      <c r="H8" s="590"/>
      <c r="I8" s="566"/>
      <c r="J8" s="567"/>
      <c r="K8" s="567"/>
      <c r="L8" s="567"/>
      <c r="M8" s="567"/>
      <c r="N8" s="567"/>
      <c r="O8" s="567"/>
      <c r="P8" s="567"/>
      <c r="Q8" s="567"/>
      <c r="R8" s="567"/>
      <c r="S8" s="567"/>
      <c r="T8" s="567"/>
      <c r="U8" s="37"/>
      <c r="V8" s="37"/>
      <c r="W8" s="37"/>
      <c r="X8" s="37"/>
      <c r="Y8" s="37"/>
      <c r="Z8" s="37"/>
      <c r="AA8" s="37"/>
      <c r="AB8" s="37"/>
      <c r="AC8" s="37"/>
      <c r="AD8" s="37"/>
      <c r="AE8" s="37"/>
      <c r="AF8" s="38"/>
      <c r="AG8" s="563"/>
      <c r="AH8" s="564"/>
      <c r="AI8" s="564"/>
      <c r="AJ8" s="564"/>
      <c r="AK8" s="564"/>
      <c r="AL8" s="564"/>
      <c r="AM8" s="564"/>
      <c r="AN8" s="564"/>
      <c r="AO8" s="564"/>
      <c r="AP8" s="564"/>
      <c r="AQ8" s="564"/>
      <c r="AR8" s="564"/>
      <c r="AS8" s="564"/>
      <c r="AT8" s="565"/>
      <c r="AU8" s="555"/>
      <c r="AV8" s="555"/>
      <c r="AW8" s="555"/>
      <c r="AX8" s="555"/>
      <c r="AY8" s="555"/>
    </row>
    <row r="9" spans="1:51 16384:16384" ht="15" customHeight="1" x14ac:dyDescent="0.3">
      <c r="A9" s="557" t="s">
        <v>170</v>
      </c>
      <c r="B9" s="558"/>
      <c r="C9" s="558"/>
      <c r="D9" s="558"/>
      <c r="E9" s="590" t="s">
        <v>56</v>
      </c>
      <c r="F9" s="590"/>
      <c r="G9" s="590"/>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63"/>
      <c r="AH9" s="564"/>
      <c r="AI9" s="564"/>
      <c r="AJ9" s="564"/>
      <c r="AK9" s="564"/>
      <c r="AL9" s="564"/>
      <c r="AM9" s="564"/>
      <c r="AN9" s="564"/>
      <c r="AO9" s="564"/>
      <c r="AP9" s="564"/>
      <c r="AQ9" s="564"/>
      <c r="AR9" s="564"/>
      <c r="AS9" s="564"/>
      <c r="AT9" s="565"/>
      <c r="AU9" s="555"/>
      <c r="AV9" s="555"/>
      <c r="AW9" s="555"/>
      <c r="AX9" s="555"/>
      <c r="AY9" s="555"/>
    </row>
    <row r="10" spans="1:51 16384:16384" ht="15" customHeight="1" x14ac:dyDescent="0.3">
      <c r="A10" s="557" t="s">
        <v>171</v>
      </c>
      <c r="B10" s="558"/>
      <c r="C10" s="558"/>
      <c r="D10" s="558"/>
      <c r="E10" s="590" t="s">
        <v>172</v>
      </c>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66"/>
      <c r="AH10" s="567"/>
      <c r="AI10" s="567"/>
      <c r="AJ10" s="567"/>
      <c r="AK10" s="567"/>
      <c r="AL10" s="567"/>
      <c r="AM10" s="567"/>
      <c r="AN10" s="567"/>
      <c r="AO10" s="567"/>
      <c r="AP10" s="567"/>
      <c r="AQ10" s="567"/>
      <c r="AR10" s="567"/>
      <c r="AS10" s="567"/>
      <c r="AT10" s="568"/>
      <c r="AU10" s="555"/>
      <c r="AV10" s="555"/>
      <c r="AW10" s="555"/>
      <c r="AX10" s="555"/>
      <c r="AY10" s="555"/>
    </row>
    <row r="11" spans="1:51 16384:16384" ht="39.9" customHeight="1" x14ac:dyDescent="0.3">
      <c r="A11" s="587" t="s">
        <v>173</v>
      </c>
      <c r="B11" s="588"/>
      <c r="C11" s="588"/>
      <c r="D11" s="588"/>
      <c r="E11" s="589"/>
      <c r="F11" s="554" t="s">
        <v>174</v>
      </c>
      <c r="G11" s="554" t="s">
        <v>175</v>
      </c>
      <c r="H11" s="554" t="s">
        <v>176</v>
      </c>
      <c r="I11" s="554" t="s">
        <v>177</v>
      </c>
      <c r="J11" s="554" t="s">
        <v>178</v>
      </c>
      <c r="K11" s="554" t="s">
        <v>179</v>
      </c>
      <c r="L11" s="554" t="s">
        <v>180</v>
      </c>
      <c r="M11" s="554" t="s">
        <v>181</v>
      </c>
      <c r="N11" s="587" t="s">
        <v>182</v>
      </c>
      <c r="O11" s="588"/>
      <c r="P11" s="588"/>
      <c r="Q11" s="588"/>
      <c r="R11" s="589"/>
      <c r="S11" s="554" t="s">
        <v>183</v>
      </c>
      <c r="T11" s="554" t="s">
        <v>184</v>
      </c>
      <c r="U11" s="557" t="s">
        <v>185</v>
      </c>
      <c r="V11" s="558"/>
      <c r="W11" s="558"/>
      <c r="X11" s="558"/>
      <c r="Y11" s="558"/>
      <c r="Z11" s="558"/>
      <c r="AA11" s="558"/>
      <c r="AB11" s="558"/>
      <c r="AC11" s="558"/>
      <c r="AD11" s="558"/>
      <c r="AE11" s="558"/>
      <c r="AF11" s="559"/>
      <c r="AG11" s="557" t="s">
        <v>186</v>
      </c>
      <c r="AH11" s="558"/>
      <c r="AI11" s="558"/>
      <c r="AJ11" s="558"/>
      <c r="AK11" s="558"/>
      <c r="AL11" s="558"/>
      <c r="AM11" s="558"/>
      <c r="AN11" s="558"/>
      <c r="AO11" s="558"/>
      <c r="AP11" s="558"/>
      <c r="AQ11" s="558"/>
      <c r="AR11" s="559"/>
      <c r="AS11" s="587" t="s">
        <v>40</v>
      </c>
      <c r="AT11" s="589"/>
      <c r="AU11" s="555"/>
      <c r="AV11" s="555"/>
      <c r="AW11" s="555"/>
      <c r="AX11" s="555"/>
      <c r="AY11" s="555"/>
    </row>
    <row r="12" spans="1:51 16384:16384" ht="105.75" customHeight="1" x14ac:dyDescent="0.3">
      <c r="A12" s="39" t="s">
        <v>187</v>
      </c>
      <c r="B12" s="39" t="s">
        <v>188</v>
      </c>
      <c r="C12" s="39" t="s">
        <v>189</v>
      </c>
      <c r="D12" s="39" t="s">
        <v>190</v>
      </c>
      <c r="E12" s="39" t="s">
        <v>191</v>
      </c>
      <c r="F12" s="556"/>
      <c r="G12" s="556"/>
      <c r="H12" s="556"/>
      <c r="I12" s="556"/>
      <c r="J12" s="556"/>
      <c r="K12" s="556"/>
      <c r="L12" s="556"/>
      <c r="M12" s="556"/>
      <c r="N12" s="39">
        <v>2020</v>
      </c>
      <c r="O12" s="39">
        <v>2021</v>
      </c>
      <c r="P12" s="39">
        <v>2022</v>
      </c>
      <c r="Q12" s="39">
        <v>2023</v>
      </c>
      <c r="R12" s="39">
        <v>2024</v>
      </c>
      <c r="S12" s="556"/>
      <c r="T12" s="556"/>
      <c r="U12" s="45" t="s">
        <v>29</v>
      </c>
      <c r="V12" s="45" t="s">
        <v>8</v>
      </c>
      <c r="W12" s="45" t="s">
        <v>30</v>
      </c>
      <c r="X12" s="45" t="s">
        <v>31</v>
      </c>
      <c r="Y12" s="45" t="s">
        <v>32</v>
      </c>
      <c r="Z12" s="45" t="s">
        <v>33</v>
      </c>
      <c r="AA12" s="45" t="s">
        <v>34</v>
      </c>
      <c r="AB12" s="45" t="s">
        <v>35</v>
      </c>
      <c r="AC12" s="45" t="s">
        <v>36</v>
      </c>
      <c r="AD12" s="45" t="s">
        <v>37</v>
      </c>
      <c r="AE12" s="45" t="s">
        <v>38</v>
      </c>
      <c r="AF12" s="45" t="s">
        <v>39</v>
      </c>
      <c r="AG12" s="45" t="s">
        <v>29</v>
      </c>
      <c r="AH12" s="45" t="s">
        <v>8</v>
      </c>
      <c r="AI12" s="45" t="s">
        <v>30</v>
      </c>
      <c r="AJ12" s="45" t="s">
        <v>31</v>
      </c>
      <c r="AK12" s="45" t="s">
        <v>32</v>
      </c>
      <c r="AL12" s="45" t="s">
        <v>33</v>
      </c>
      <c r="AM12" s="45" t="s">
        <v>34</v>
      </c>
      <c r="AN12" s="45" t="s">
        <v>35</v>
      </c>
      <c r="AO12" s="45" t="s">
        <v>36</v>
      </c>
      <c r="AP12" s="45" t="s">
        <v>37</v>
      </c>
      <c r="AQ12" s="45" t="s">
        <v>38</v>
      </c>
      <c r="AR12" s="45" t="s">
        <v>39</v>
      </c>
      <c r="AS12" s="39" t="s">
        <v>192</v>
      </c>
      <c r="AT12" s="95" t="s">
        <v>193</v>
      </c>
      <c r="AU12" s="556"/>
      <c r="AV12" s="556"/>
      <c r="AW12" s="556"/>
      <c r="AX12" s="556"/>
      <c r="AY12" s="556"/>
    </row>
    <row r="13" spans="1:51 16384:16384" ht="105" customHeight="1" x14ac:dyDescent="0.3">
      <c r="A13" s="40"/>
      <c r="B13" s="40"/>
      <c r="C13" s="40">
        <v>9</v>
      </c>
      <c r="D13" s="41" t="s">
        <v>304</v>
      </c>
      <c r="E13" s="40"/>
      <c r="F13" s="155" t="s">
        <v>305</v>
      </c>
      <c r="G13" s="41" t="s">
        <v>306</v>
      </c>
      <c r="H13" s="41" t="s">
        <v>307</v>
      </c>
      <c r="I13" s="41" t="s">
        <v>308</v>
      </c>
      <c r="J13" s="41" t="s">
        <v>234</v>
      </c>
      <c r="K13" s="41" t="s">
        <v>211</v>
      </c>
      <c r="L13" s="189" t="s">
        <v>309</v>
      </c>
      <c r="M13" s="41" t="s">
        <v>310</v>
      </c>
      <c r="N13" s="42"/>
      <c r="O13" s="42"/>
      <c r="P13" s="42"/>
      <c r="Q13" s="42"/>
      <c r="R13" s="145">
        <v>1</v>
      </c>
      <c r="S13" s="42" t="s">
        <v>202</v>
      </c>
      <c r="T13" s="156" t="s">
        <v>311</v>
      </c>
      <c r="U13" s="43"/>
      <c r="V13" s="43"/>
      <c r="W13" s="145">
        <v>1</v>
      </c>
      <c r="X13" s="43"/>
      <c r="Y13" s="43"/>
      <c r="Z13" s="145">
        <v>1</v>
      </c>
      <c r="AA13" s="43"/>
      <c r="AB13" s="43"/>
      <c r="AC13" s="43"/>
      <c r="AD13" s="43"/>
      <c r="AE13" s="43"/>
      <c r="AF13" s="43"/>
      <c r="AG13" s="43"/>
      <c r="AH13" s="43"/>
      <c r="AI13" s="43"/>
      <c r="AJ13" s="43"/>
      <c r="AK13" s="43"/>
      <c r="AL13" s="43"/>
      <c r="AM13" s="43"/>
      <c r="AN13" s="43"/>
      <c r="AO13" s="43"/>
      <c r="AP13" s="43"/>
      <c r="AQ13" s="43"/>
      <c r="AR13" s="43"/>
      <c r="AS13" s="43"/>
      <c r="AT13" s="44"/>
      <c r="AU13" s="193" t="s">
        <v>204</v>
      </c>
      <c r="AV13" s="193"/>
      <c r="AW13" s="193" t="s">
        <v>204</v>
      </c>
      <c r="AX13" s="193" t="s">
        <v>205</v>
      </c>
      <c r="AY13" s="193" t="s">
        <v>198</v>
      </c>
      <c r="XFD13" s="32" t="s">
        <v>312</v>
      </c>
    </row>
    <row r="14" spans="1:51 16384:16384" ht="82.8" x14ac:dyDescent="0.3">
      <c r="A14" s="40"/>
      <c r="B14" s="40"/>
      <c r="C14" s="40">
        <v>9</v>
      </c>
      <c r="D14" s="41" t="s">
        <v>304</v>
      </c>
      <c r="E14" s="40"/>
      <c r="F14" s="158" t="s">
        <v>313</v>
      </c>
      <c r="G14" s="41" t="s">
        <v>314</v>
      </c>
      <c r="H14" s="41" t="s">
        <v>315</v>
      </c>
      <c r="I14" s="41" t="s">
        <v>308</v>
      </c>
      <c r="J14" s="41" t="s">
        <v>234</v>
      </c>
      <c r="K14" s="40" t="s">
        <v>211</v>
      </c>
      <c r="L14" s="189" t="s">
        <v>316</v>
      </c>
      <c r="M14" s="41" t="s">
        <v>310</v>
      </c>
      <c r="N14" s="43"/>
      <c r="O14" s="43"/>
      <c r="P14" s="43"/>
      <c r="Q14" s="43"/>
      <c r="R14" s="145">
        <v>1</v>
      </c>
      <c r="S14" s="42" t="s">
        <v>202</v>
      </c>
      <c r="T14" s="189" t="s">
        <v>317</v>
      </c>
      <c r="U14" s="43"/>
      <c r="V14" s="43"/>
      <c r="W14" s="145">
        <v>1</v>
      </c>
      <c r="X14" s="43"/>
      <c r="Y14" s="43"/>
      <c r="Z14" s="145">
        <v>1</v>
      </c>
      <c r="AA14" s="43"/>
      <c r="AB14" s="43"/>
      <c r="AC14" s="43"/>
      <c r="AD14" s="43"/>
      <c r="AE14" s="43"/>
      <c r="AF14" s="43"/>
      <c r="AG14" s="43"/>
      <c r="AH14" s="43"/>
      <c r="AI14" s="43"/>
      <c r="AJ14" s="43"/>
      <c r="AK14" s="43"/>
      <c r="AL14" s="43"/>
      <c r="AM14" s="43"/>
      <c r="AN14" s="43"/>
      <c r="AO14" s="43"/>
      <c r="AP14" s="43"/>
      <c r="AQ14" s="43"/>
      <c r="AR14" s="43"/>
      <c r="AS14" s="43"/>
      <c r="AT14" s="44"/>
      <c r="AU14" s="193" t="s">
        <v>204</v>
      </c>
      <c r="AV14" s="193"/>
      <c r="AW14" s="193" t="s">
        <v>204</v>
      </c>
      <c r="AX14" s="193" t="s">
        <v>205</v>
      </c>
      <c r="AY14" s="193" t="s">
        <v>198</v>
      </c>
      <c r="XFD14" s="32" t="s">
        <v>318</v>
      </c>
    </row>
    <row r="15" spans="1:51 16384:16384" ht="110.4" x14ac:dyDescent="0.3">
      <c r="A15" s="40"/>
      <c r="B15" s="40"/>
      <c r="C15" s="40">
        <v>9</v>
      </c>
      <c r="D15" s="41" t="s">
        <v>304</v>
      </c>
      <c r="E15" s="40"/>
      <c r="F15" s="158" t="s">
        <v>319</v>
      </c>
      <c r="G15" s="41" t="s">
        <v>320</v>
      </c>
      <c r="H15" s="41" t="s">
        <v>321</v>
      </c>
      <c r="I15" s="41" t="s">
        <v>308</v>
      </c>
      <c r="J15" s="41" t="s">
        <v>234</v>
      </c>
      <c r="K15" s="40" t="s">
        <v>211</v>
      </c>
      <c r="L15" s="189" t="s">
        <v>322</v>
      </c>
      <c r="M15" s="41" t="s">
        <v>310</v>
      </c>
      <c r="N15" s="43"/>
      <c r="O15" s="43"/>
      <c r="P15" s="43"/>
      <c r="Q15" s="43"/>
      <c r="R15" s="145">
        <v>1</v>
      </c>
      <c r="S15" s="42" t="s">
        <v>202</v>
      </c>
      <c r="T15" s="155" t="s">
        <v>323</v>
      </c>
      <c r="U15" s="43"/>
      <c r="V15" s="43"/>
      <c r="W15" s="145">
        <v>1</v>
      </c>
      <c r="X15" s="43"/>
      <c r="Y15" s="43"/>
      <c r="Z15" s="145">
        <v>1</v>
      </c>
      <c r="AA15" s="43"/>
      <c r="AB15" s="43"/>
      <c r="AC15" s="43"/>
      <c r="AD15" s="43"/>
      <c r="AE15" s="43"/>
      <c r="AF15" s="43"/>
      <c r="AG15" s="43"/>
      <c r="AH15" s="43"/>
      <c r="AI15" s="43"/>
      <c r="AJ15" s="43"/>
      <c r="AK15" s="43"/>
      <c r="AL15" s="43"/>
      <c r="AM15" s="43"/>
      <c r="AN15" s="43"/>
      <c r="AO15" s="43"/>
      <c r="AP15" s="43"/>
      <c r="AQ15" s="43"/>
      <c r="AR15" s="43"/>
      <c r="AS15" s="43"/>
      <c r="AT15" s="44"/>
      <c r="AU15" s="193" t="s">
        <v>204</v>
      </c>
      <c r="AV15" s="193"/>
      <c r="AW15" s="193" t="s">
        <v>204</v>
      </c>
      <c r="AX15" s="193" t="s">
        <v>205</v>
      </c>
      <c r="AY15" s="193" t="s">
        <v>198</v>
      </c>
      <c r="XFD15" s="32" t="s">
        <v>324</v>
      </c>
    </row>
    <row r="16" spans="1:51 16384:16384" ht="55.2" x14ac:dyDescent="0.3">
      <c r="A16" s="40"/>
      <c r="B16" s="40"/>
      <c r="C16" s="40">
        <v>9</v>
      </c>
      <c r="D16" s="41" t="s">
        <v>304</v>
      </c>
      <c r="E16" s="40"/>
      <c r="F16" s="158" t="s">
        <v>325</v>
      </c>
      <c r="G16" s="41" t="s">
        <v>326</v>
      </c>
      <c r="H16" s="41" t="s">
        <v>327</v>
      </c>
      <c r="I16" s="41" t="s">
        <v>308</v>
      </c>
      <c r="J16" s="41" t="s">
        <v>234</v>
      </c>
      <c r="K16" s="40" t="s">
        <v>211</v>
      </c>
      <c r="L16" s="189" t="s">
        <v>328</v>
      </c>
      <c r="M16" s="41" t="s">
        <v>310</v>
      </c>
      <c r="N16" s="43"/>
      <c r="O16" s="43"/>
      <c r="P16" s="43"/>
      <c r="Q16" s="43"/>
      <c r="R16" s="145">
        <v>1</v>
      </c>
      <c r="S16" s="42" t="s">
        <v>202</v>
      </c>
      <c r="T16" s="189" t="s">
        <v>329</v>
      </c>
      <c r="U16" s="43"/>
      <c r="V16" s="43"/>
      <c r="W16" s="145">
        <v>1</v>
      </c>
      <c r="X16" s="43"/>
      <c r="Y16" s="43"/>
      <c r="Z16" s="145">
        <v>1</v>
      </c>
      <c r="AA16" s="43"/>
      <c r="AB16" s="43"/>
      <c r="AC16" s="43"/>
      <c r="AD16" s="43"/>
      <c r="AE16" s="43"/>
      <c r="AF16" s="43"/>
      <c r="AG16" s="43"/>
      <c r="AH16" s="43"/>
      <c r="AI16" s="43"/>
      <c r="AJ16" s="43"/>
      <c r="AK16" s="43"/>
      <c r="AL16" s="43"/>
      <c r="AM16" s="43"/>
      <c r="AN16" s="43"/>
      <c r="AO16" s="43"/>
      <c r="AP16" s="43"/>
      <c r="AQ16" s="43"/>
      <c r="AR16" s="43"/>
      <c r="AS16" s="43"/>
      <c r="AT16" s="44"/>
      <c r="AU16" s="193" t="s">
        <v>204</v>
      </c>
      <c r="AV16" s="193"/>
      <c r="AW16" s="193" t="s">
        <v>204</v>
      </c>
      <c r="AX16" s="193" t="s">
        <v>205</v>
      </c>
      <c r="AY16" s="193" t="s">
        <v>198</v>
      </c>
      <c r="XFD16" s="32" t="s">
        <v>308</v>
      </c>
    </row>
    <row r="17" spans="1:51" ht="69" x14ac:dyDescent="0.3">
      <c r="A17" s="40"/>
      <c r="B17" s="40"/>
      <c r="C17" s="40">
        <v>9</v>
      </c>
      <c r="D17" s="41" t="s">
        <v>304</v>
      </c>
      <c r="E17" s="40"/>
      <c r="F17" s="158" t="s">
        <v>330</v>
      </c>
      <c r="G17" s="41" t="s">
        <v>331</v>
      </c>
      <c r="H17" s="41" t="s">
        <v>332</v>
      </c>
      <c r="I17" s="41" t="s">
        <v>308</v>
      </c>
      <c r="J17" s="41" t="s">
        <v>234</v>
      </c>
      <c r="K17" s="40" t="s">
        <v>211</v>
      </c>
      <c r="L17" s="189" t="s">
        <v>333</v>
      </c>
      <c r="M17" s="41" t="s">
        <v>310</v>
      </c>
      <c r="N17" s="43"/>
      <c r="O17" s="43"/>
      <c r="P17" s="43"/>
      <c r="Q17" s="43"/>
      <c r="R17" s="145">
        <v>1</v>
      </c>
      <c r="S17" s="42" t="s">
        <v>202</v>
      </c>
      <c r="T17" s="189" t="s">
        <v>334</v>
      </c>
      <c r="U17" s="43"/>
      <c r="V17" s="43"/>
      <c r="W17" s="145">
        <v>1</v>
      </c>
      <c r="X17" s="43"/>
      <c r="Y17" s="43"/>
      <c r="Z17" s="145">
        <v>1</v>
      </c>
      <c r="AA17" s="43"/>
      <c r="AB17" s="43"/>
      <c r="AC17" s="43"/>
      <c r="AD17" s="43"/>
      <c r="AE17" s="43"/>
      <c r="AF17" s="43"/>
      <c r="AG17" s="43"/>
      <c r="AH17" s="43"/>
      <c r="AI17" s="43"/>
      <c r="AJ17" s="43"/>
      <c r="AK17" s="43"/>
      <c r="AL17" s="43"/>
      <c r="AM17" s="43"/>
      <c r="AN17" s="43"/>
      <c r="AO17" s="43"/>
      <c r="AP17" s="43"/>
      <c r="AQ17" s="43"/>
      <c r="AR17" s="43"/>
      <c r="AS17" s="43"/>
      <c r="AT17" s="44"/>
      <c r="AU17" s="193" t="s">
        <v>204</v>
      </c>
      <c r="AV17" s="193"/>
      <c r="AW17" s="193" t="s">
        <v>204</v>
      </c>
      <c r="AX17" s="193" t="s">
        <v>205</v>
      </c>
      <c r="AY17" s="193" t="s">
        <v>198</v>
      </c>
    </row>
    <row r="18" spans="1:51" ht="69" x14ac:dyDescent="0.3">
      <c r="A18" s="40"/>
      <c r="B18" s="40"/>
      <c r="C18" s="40">
        <v>9</v>
      </c>
      <c r="D18" s="41" t="s">
        <v>304</v>
      </c>
      <c r="E18" s="40"/>
      <c r="F18" s="155" t="s">
        <v>335</v>
      </c>
      <c r="G18" s="41" t="s">
        <v>336</v>
      </c>
      <c r="H18" s="41" t="s">
        <v>337</v>
      </c>
      <c r="I18" s="41" t="s">
        <v>308</v>
      </c>
      <c r="J18" s="41" t="s">
        <v>198</v>
      </c>
      <c r="K18" s="40" t="s">
        <v>211</v>
      </c>
      <c r="L18" s="189" t="s">
        <v>338</v>
      </c>
      <c r="M18" s="41" t="s">
        <v>310</v>
      </c>
      <c r="N18" s="43"/>
      <c r="O18" s="43"/>
      <c r="P18" s="43"/>
      <c r="Q18" s="43"/>
      <c r="R18" s="145">
        <v>1</v>
      </c>
      <c r="S18" s="42" t="s">
        <v>202</v>
      </c>
      <c r="T18" s="189" t="s">
        <v>339</v>
      </c>
      <c r="U18" s="43"/>
      <c r="V18" s="43"/>
      <c r="W18" s="145">
        <v>1</v>
      </c>
      <c r="X18" s="43"/>
      <c r="Y18" s="43"/>
      <c r="Z18" s="145">
        <v>1</v>
      </c>
      <c r="AA18" s="43"/>
      <c r="AB18" s="43"/>
      <c r="AC18" s="43"/>
      <c r="AD18" s="43"/>
      <c r="AE18" s="43"/>
      <c r="AF18" s="43"/>
      <c r="AG18" s="43"/>
      <c r="AH18" s="43"/>
      <c r="AI18" s="43"/>
      <c r="AJ18" s="43"/>
      <c r="AK18" s="43"/>
      <c r="AL18" s="43"/>
      <c r="AM18" s="43"/>
      <c r="AN18" s="43"/>
      <c r="AO18" s="43"/>
      <c r="AP18" s="43"/>
      <c r="AQ18" s="43"/>
      <c r="AR18" s="43"/>
      <c r="AS18" s="43"/>
      <c r="AT18" s="44"/>
      <c r="AU18" s="193" t="s">
        <v>204</v>
      </c>
      <c r="AV18" s="193"/>
      <c r="AW18" s="193" t="s">
        <v>204</v>
      </c>
      <c r="AX18" s="193" t="s">
        <v>205</v>
      </c>
      <c r="AY18" s="193" t="s">
        <v>198</v>
      </c>
    </row>
    <row r="19" spans="1:51" x14ac:dyDescent="0.3">
      <c r="A19" s="596" t="s">
        <v>340</v>
      </c>
      <c r="B19" s="597"/>
      <c r="C19" s="597"/>
      <c r="D19" s="597"/>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597"/>
      <c r="AK19" s="597"/>
      <c r="AL19" s="597"/>
      <c r="AM19" s="597"/>
      <c r="AN19" s="597"/>
      <c r="AO19" s="597"/>
      <c r="AP19" s="597"/>
      <c r="AQ19" s="597"/>
      <c r="AR19" s="597"/>
      <c r="AS19" s="597"/>
      <c r="AT19" s="597"/>
      <c r="AU19" s="597"/>
      <c r="AV19" s="597"/>
      <c r="AW19" s="597"/>
      <c r="AX19" s="597"/>
      <c r="AY19" s="598"/>
    </row>
    <row r="20" spans="1:51" x14ac:dyDescent="0.3">
      <c r="A20" s="584" t="s">
        <v>295</v>
      </c>
      <c r="B20" s="583" t="s">
        <v>296</v>
      </c>
      <c r="C20" s="583"/>
      <c r="D20" s="583"/>
      <c r="E20" s="583"/>
      <c r="F20" s="583"/>
      <c r="G20" s="585" t="s">
        <v>297</v>
      </c>
      <c r="H20" s="585"/>
      <c r="I20" s="585"/>
      <c r="J20" s="585"/>
      <c r="K20" s="585"/>
      <c r="L20" s="585"/>
      <c r="M20" s="585"/>
      <c r="N20" s="585"/>
      <c r="O20" s="583" t="s">
        <v>296</v>
      </c>
      <c r="P20" s="583"/>
      <c r="Q20" s="583"/>
      <c r="R20" s="583"/>
      <c r="S20" s="583"/>
      <c r="T20" s="583"/>
      <c r="U20" s="583" t="s">
        <v>296</v>
      </c>
      <c r="V20" s="583"/>
      <c r="W20" s="583"/>
      <c r="X20" s="583"/>
      <c r="Y20" s="583"/>
      <c r="Z20" s="583"/>
      <c r="AA20" s="583"/>
      <c r="AB20" s="583"/>
      <c r="AC20" s="583" t="s">
        <v>296</v>
      </c>
      <c r="AD20" s="583"/>
      <c r="AE20" s="583"/>
      <c r="AF20" s="583"/>
      <c r="AG20" s="583"/>
      <c r="AH20" s="583"/>
      <c r="AI20" s="583"/>
      <c r="AJ20" s="583"/>
      <c r="AK20" s="583"/>
      <c r="AL20" s="583"/>
      <c r="AM20" s="583"/>
      <c r="AN20" s="583"/>
      <c r="AO20" s="585" t="s">
        <v>298</v>
      </c>
      <c r="AP20" s="585"/>
      <c r="AQ20" s="585"/>
      <c r="AR20" s="585"/>
      <c r="AS20" s="583" t="s">
        <v>299</v>
      </c>
      <c r="AT20" s="583"/>
      <c r="AU20" s="583"/>
      <c r="AV20" s="583"/>
      <c r="AW20" s="583"/>
      <c r="AX20" s="583"/>
      <c r="AY20" s="583"/>
    </row>
    <row r="21" spans="1:51" x14ac:dyDescent="0.3">
      <c r="A21" s="584"/>
      <c r="B21" s="583" t="s">
        <v>341</v>
      </c>
      <c r="C21" s="583"/>
      <c r="D21" s="583"/>
      <c r="E21" s="583"/>
      <c r="F21" s="583"/>
      <c r="G21" s="585"/>
      <c r="H21" s="585"/>
      <c r="I21" s="585"/>
      <c r="J21" s="585"/>
      <c r="K21" s="585"/>
      <c r="L21" s="585"/>
      <c r="M21" s="585"/>
      <c r="N21" s="585"/>
      <c r="O21" s="583" t="s">
        <v>342</v>
      </c>
      <c r="P21" s="583"/>
      <c r="Q21" s="583"/>
      <c r="R21" s="583"/>
      <c r="S21" s="583"/>
      <c r="T21" s="583"/>
      <c r="U21" s="583" t="s">
        <v>300</v>
      </c>
      <c r="V21" s="583"/>
      <c r="W21" s="583"/>
      <c r="X21" s="583"/>
      <c r="Y21" s="583"/>
      <c r="Z21" s="583"/>
      <c r="AA21" s="583"/>
      <c r="AB21" s="583"/>
      <c r="AC21" s="583" t="s">
        <v>300</v>
      </c>
      <c r="AD21" s="583"/>
      <c r="AE21" s="583"/>
      <c r="AF21" s="583"/>
      <c r="AG21" s="583"/>
      <c r="AH21" s="583"/>
      <c r="AI21" s="583"/>
      <c r="AJ21" s="583"/>
      <c r="AK21" s="583"/>
      <c r="AL21" s="583"/>
      <c r="AM21" s="583"/>
      <c r="AN21" s="583"/>
      <c r="AO21" s="585"/>
      <c r="AP21" s="585"/>
      <c r="AQ21" s="585"/>
      <c r="AR21" s="585"/>
      <c r="AS21" s="583" t="s">
        <v>301</v>
      </c>
      <c r="AT21" s="583"/>
      <c r="AU21" s="583"/>
      <c r="AV21" s="583"/>
      <c r="AW21" s="583"/>
      <c r="AX21" s="583"/>
      <c r="AY21" s="583"/>
    </row>
    <row r="22" spans="1:51" ht="15" customHeight="1" x14ac:dyDescent="0.3">
      <c r="A22" s="584"/>
      <c r="B22" s="583" t="s">
        <v>343</v>
      </c>
      <c r="C22" s="583"/>
      <c r="D22" s="583"/>
      <c r="E22" s="583"/>
      <c r="F22" s="583"/>
      <c r="G22" s="585"/>
      <c r="H22" s="585"/>
      <c r="I22" s="585"/>
      <c r="J22" s="585"/>
      <c r="K22" s="585"/>
      <c r="L22" s="585"/>
      <c r="M22" s="585"/>
      <c r="N22" s="585"/>
      <c r="O22" s="583" t="s">
        <v>344</v>
      </c>
      <c r="P22" s="583"/>
      <c r="Q22" s="583"/>
      <c r="R22" s="583"/>
      <c r="S22" s="583"/>
      <c r="T22" s="583"/>
      <c r="U22" s="583" t="s">
        <v>302</v>
      </c>
      <c r="V22" s="583"/>
      <c r="W22" s="583"/>
      <c r="X22" s="583"/>
      <c r="Y22" s="583"/>
      <c r="Z22" s="583"/>
      <c r="AA22" s="583"/>
      <c r="AB22" s="583"/>
      <c r="AC22" s="583" t="s">
        <v>302</v>
      </c>
      <c r="AD22" s="583"/>
      <c r="AE22" s="583"/>
      <c r="AF22" s="583"/>
      <c r="AG22" s="583"/>
      <c r="AH22" s="583"/>
      <c r="AI22" s="583"/>
      <c r="AJ22" s="583"/>
      <c r="AK22" s="583"/>
      <c r="AL22" s="583"/>
      <c r="AM22" s="583"/>
      <c r="AN22" s="583"/>
      <c r="AO22" s="585"/>
      <c r="AP22" s="585"/>
      <c r="AQ22" s="585"/>
      <c r="AR22" s="585"/>
      <c r="AS22" s="583" t="s">
        <v>303</v>
      </c>
      <c r="AT22" s="583"/>
      <c r="AU22" s="583"/>
      <c r="AV22" s="583"/>
      <c r="AW22" s="583"/>
      <c r="AX22" s="583"/>
      <c r="AY22" s="583"/>
    </row>
  </sheetData>
  <mergeCells count="62">
    <mergeCell ref="B22:F22"/>
    <mergeCell ref="O22:T22"/>
    <mergeCell ref="U22:AB22"/>
    <mergeCell ref="AC22:AN22"/>
    <mergeCell ref="B21:F21"/>
    <mergeCell ref="O21:T21"/>
    <mergeCell ref="U21:AB21"/>
    <mergeCell ref="AC21:AN21"/>
    <mergeCell ref="G20:N22"/>
    <mergeCell ref="O20:T20"/>
    <mergeCell ref="U20:AB20"/>
    <mergeCell ref="AC20:AN20"/>
    <mergeCell ref="AO20:AR22"/>
    <mergeCell ref="AS20:AY20"/>
    <mergeCell ref="AS22:AY22"/>
    <mergeCell ref="AS21:AY21"/>
    <mergeCell ref="AY5:AY12"/>
    <mergeCell ref="AV5:AV12"/>
    <mergeCell ref="AW5:AW12"/>
    <mergeCell ref="AX5:AX12"/>
    <mergeCell ref="AG11:AR11"/>
    <mergeCell ref="A19:AY19"/>
    <mergeCell ref="A20:A22"/>
    <mergeCell ref="B20:F20"/>
    <mergeCell ref="A6:A8"/>
    <mergeCell ref="B6:C8"/>
    <mergeCell ref="D6:D8"/>
    <mergeCell ref="E6:F6"/>
    <mergeCell ref="I6:T8"/>
    <mergeCell ref="E7:F7"/>
    <mergeCell ref="E8:F8"/>
    <mergeCell ref="G6:H6"/>
    <mergeCell ref="G7:H7"/>
    <mergeCell ref="G8:H8"/>
    <mergeCell ref="A9:D9"/>
    <mergeCell ref="E9:AF9"/>
    <mergeCell ref="A5:AF5"/>
    <mergeCell ref="AG5:AT10"/>
    <mergeCell ref="AU5:AU12"/>
    <mergeCell ref="G11:G12"/>
    <mergeCell ref="A10:D10"/>
    <mergeCell ref="E10:AF10"/>
    <mergeCell ref="A11:E11"/>
    <mergeCell ref="F11:F12"/>
    <mergeCell ref="L11:L12"/>
    <mergeCell ref="H11:H12"/>
    <mergeCell ref="I11:I12"/>
    <mergeCell ref="J11:J12"/>
    <mergeCell ref="K11:K12"/>
    <mergeCell ref="AS11:AT11"/>
    <mergeCell ref="M11:M12"/>
    <mergeCell ref="N11:R11"/>
    <mergeCell ref="S11:S12"/>
    <mergeCell ref="T11:T12"/>
    <mergeCell ref="U11:AF11"/>
    <mergeCell ref="A1:AW1"/>
    <mergeCell ref="AX1:AY1"/>
    <mergeCell ref="A2:AW2"/>
    <mergeCell ref="AX2:AY2"/>
    <mergeCell ref="A3:AW4"/>
    <mergeCell ref="AX3:AY3"/>
    <mergeCell ref="AX4:AY4"/>
  </mergeCells>
  <dataValidations count="1">
    <dataValidation type="list" allowBlank="1" showInputMessage="1" showErrorMessage="1" sqref="I13:I18" xr:uid="{100127D6-CA68-4F5E-8C71-A93D38DD4903}">
      <formula1>$XFD$13:$XFD$17</formula1>
    </dataValidation>
  </dataValidations>
  <pageMargins left="0.7" right="0.7" top="0.75" bottom="0.75" header="0.3" footer="0.3"/>
  <pageSetup scale="12"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A149B-F447-4E4F-A9F2-C336364BF0D7}">
  <sheetPr>
    <tabColor theme="7" tint="0.39997558519241921"/>
  </sheetPr>
  <dimension ref="A1:B13"/>
  <sheetViews>
    <sheetView workbookViewId="0">
      <selection activeCell="B3" sqref="B3"/>
    </sheetView>
  </sheetViews>
  <sheetFormatPr baseColWidth="10" defaultColWidth="11.44140625" defaultRowHeight="14.4" x14ac:dyDescent="0.3"/>
  <sheetData>
    <row r="1" spans="1:2" x14ac:dyDescent="0.3">
      <c r="A1" t="s">
        <v>345</v>
      </c>
      <c r="B1" t="s">
        <v>346</v>
      </c>
    </row>
    <row r="2" spans="1:2" x14ac:dyDescent="0.3">
      <c r="A2" t="s">
        <v>347</v>
      </c>
      <c r="B2" t="s">
        <v>199</v>
      </c>
    </row>
    <row r="3" spans="1:2" x14ac:dyDescent="0.3">
      <c r="A3" t="s">
        <v>348</v>
      </c>
      <c r="B3" t="s">
        <v>349</v>
      </c>
    </row>
    <row r="4" spans="1:2" x14ac:dyDescent="0.3">
      <c r="A4" t="s">
        <v>350</v>
      </c>
    </row>
    <row r="5" spans="1:2" x14ac:dyDescent="0.3">
      <c r="A5" t="s">
        <v>351</v>
      </c>
    </row>
    <row r="6" spans="1:2" x14ac:dyDescent="0.3">
      <c r="A6" t="s">
        <v>352</v>
      </c>
    </row>
    <row r="7" spans="1:2" x14ac:dyDescent="0.3">
      <c r="A7" t="s">
        <v>353</v>
      </c>
    </row>
    <row r="8" spans="1:2" x14ac:dyDescent="0.3">
      <c r="A8" t="s">
        <v>354</v>
      </c>
    </row>
    <row r="9" spans="1:2" x14ac:dyDescent="0.3">
      <c r="A9" t="s">
        <v>355</v>
      </c>
    </row>
    <row r="10" spans="1:2" x14ac:dyDescent="0.3">
      <c r="A10" t="s">
        <v>356</v>
      </c>
    </row>
    <row r="11" spans="1:2" x14ac:dyDescent="0.3">
      <c r="A11" t="s">
        <v>230</v>
      </c>
    </row>
    <row r="12" spans="1:2" x14ac:dyDescent="0.3">
      <c r="A12" t="s">
        <v>357</v>
      </c>
    </row>
    <row r="13" spans="1:2" x14ac:dyDescent="0.3">
      <c r="A13" t="s">
        <v>358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BK58"/>
  <sheetViews>
    <sheetView topLeftCell="AQ1" zoomScale="70" zoomScaleNormal="70" workbookViewId="0">
      <selection activeCell="BI4" sqref="BI4:BK4"/>
    </sheetView>
  </sheetViews>
  <sheetFormatPr baseColWidth="10" defaultColWidth="19.44140625" defaultRowHeight="13.8" x14ac:dyDescent="0.3"/>
  <cols>
    <col min="1" max="1" width="29.5546875" style="32" bestFit="1" customWidth="1"/>
    <col min="2" max="17" width="11" style="32" customWidth="1"/>
    <col min="18" max="19" width="12.109375" style="32" customWidth="1"/>
    <col min="20" max="23" width="8.109375" style="32" customWidth="1"/>
    <col min="24" max="24" width="9.44140625" style="32" customWidth="1"/>
    <col min="25" max="25" width="8.109375" style="32" customWidth="1"/>
    <col min="26" max="30" width="7.88671875" style="32" customWidth="1"/>
    <col min="31" max="31" width="11.33203125" style="32" customWidth="1"/>
    <col min="32" max="32" width="2.33203125" style="32" customWidth="1"/>
    <col min="33" max="33" width="19.44140625" style="32" customWidth="1"/>
    <col min="34" max="51" width="11.33203125" style="32" customWidth="1"/>
    <col min="52" max="63" width="8.88671875" style="32" customWidth="1"/>
    <col min="64" max="16384" width="19.44140625" style="32"/>
  </cols>
  <sheetData>
    <row r="1" spans="1:63" ht="15.9" customHeight="1" x14ac:dyDescent="0.3">
      <c r="A1" s="595" t="s">
        <v>0</v>
      </c>
      <c r="B1" s="595"/>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602" t="s">
        <v>359</v>
      </c>
      <c r="BJ1" s="602"/>
      <c r="BK1" s="602"/>
    </row>
    <row r="2" spans="1:63" ht="15.9" customHeight="1" x14ac:dyDescent="0.3">
      <c r="A2" s="595" t="s">
        <v>2</v>
      </c>
      <c r="B2" s="595"/>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c r="AK2" s="595"/>
      <c r="AL2" s="595"/>
      <c r="AM2" s="595"/>
      <c r="AN2" s="595"/>
      <c r="AO2" s="595"/>
      <c r="AP2" s="595"/>
      <c r="AQ2" s="595"/>
      <c r="AR2" s="595"/>
      <c r="AS2" s="595"/>
      <c r="AT2" s="595"/>
      <c r="AU2" s="595"/>
      <c r="AV2" s="595"/>
      <c r="AW2" s="595"/>
      <c r="AX2" s="595"/>
      <c r="AY2" s="595"/>
      <c r="AZ2" s="595"/>
      <c r="BA2" s="595"/>
      <c r="BB2" s="595"/>
      <c r="BC2" s="595"/>
      <c r="BD2" s="595"/>
      <c r="BE2" s="595"/>
      <c r="BF2" s="595"/>
      <c r="BG2" s="595"/>
      <c r="BH2" s="595"/>
      <c r="BI2" s="602" t="s">
        <v>3</v>
      </c>
      <c r="BJ2" s="602"/>
      <c r="BK2" s="602"/>
    </row>
    <row r="3" spans="1:63" ht="26.1" customHeight="1" x14ac:dyDescent="0.3">
      <c r="A3" s="595" t="s">
        <v>360</v>
      </c>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5"/>
      <c r="AQ3" s="595"/>
      <c r="AR3" s="595"/>
      <c r="AS3" s="595"/>
      <c r="AT3" s="595"/>
      <c r="AU3" s="595"/>
      <c r="AV3" s="595"/>
      <c r="AW3" s="595"/>
      <c r="AX3" s="595"/>
      <c r="AY3" s="595"/>
      <c r="AZ3" s="595"/>
      <c r="BA3" s="595"/>
      <c r="BB3" s="595"/>
      <c r="BC3" s="595"/>
      <c r="BD3" s="595"/>
      <c r="BE3" s="595"/>
      <c r="BF3" s="595"/>
      <c r="BG3" s="595"/>
      <c r="BH3" s="595"/>
      <c r="BI3" s="602" t="s">
        <v>5</v>
      </c>
      <c r="BJ3" s="602"/>
      <c r="BK3" s="602"/>
    </row>
    <row r="4" spans="1:63" ht="15.9" customHeight="1" x14ac:dyDescent="0.3">
      <c r="A4" s="595" t="s">
        <v>361</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5"/>
      <c r="AW4" s="595"/>
      <c r="AX4" s="595"/>
      <c r="AY4" s="595"/>
      <c r="AZ4" s="595"/>
      <c r="BA4" s="595"/>
      <c r="BB4" s="595"/>
      <c r="BC4" s="595"/>
      <c r="BD4" s="595"/>
      <c r="BE4" s="595"/>
      <c r="BF4" s="595"/>
      <c r="BG4" s="595"/>
      <c r="BH4" s="595"/>
      <c r="BI4" s="599" t="s">
        <v>362</v>
      </c>
      <c r="BJ4" s="600"/>
      <c r="BK4" s="601"/>
    </row>
    <row r="5" spans="1:63" ht="26.1" customHeight="1" x14ac:dyDescent="0.3">
      <c r="A5" s="603" t="s">
        <v>363</v>
      </c>
      <c r="B5" s="603"/>
      <c r="C5" s="603"/>
      <c r="D5" s="603"/>
      <c r="E5" s="603"/>
      <c r="F5" s="603"/>
      <c r="G5" s="603"/>
      <c r="H5" s="603"/>
      <c r="I5" s="603"/>
      <c r="J5" s="603"/>
      <c r="K5" s="603"/>
      <c r="L5" s="603"/>
      <c r="M5" s="603"/>
      <c r="N5" s="603"/>
      <c r="O5" s="603"/>
      <c r="P5" s="603"/>
      <c r="Q5" s="603"/>
      <c r="R5" s="603"/>
      <c r="S5" s="603"/>
      <c r="T5" s="603"/>
      <c r="U5" s="603"/>
      <c r="V5" s="603"/>
      <c r="W5" s="603"/>
      <c r="X5" s="603"/>
      <c r="Y5" s="603"/>
      <c r="Z5" s="603"/>
      <c r="AA5" s="603"/>
      <c r="AB5" s="603"/>
      <c r="AC5" s="603"/>
      <c r="AD5" s="603"/>
      <c r="AE5" s="603"/>
      <c r="AG5" s="603" t="s">
        <v>364</v>
      </c>
      <c r="AH5" s="603"/>
      <c r="AI5" s="603"/>
      <c r="AJ5" s="603"/>
      <c r="AK5" s="603"/>
      <c r="AL5" s="603"/>
      <c r="AM5" s="603"/>
      <c r="AN5" s="603"/>
      <c r="AO5" s="603"/>
      <c r="AP5" s="603"/>
      <c r="AQ5" s="603"/>
      <c r="AR5" s="603"/>
      <c r="AS5" s="603"/>
      <c r="AT5" s="603"/>
      <c r="AU5" s="603"/>
      <c r="AV5" s="603"/>
      <c r="AW5" s="603"/>
      <c r="AX5" s="603"/>
      <c r="AY5" s="603"/>
      <c r="AZ5" s="603"/>
      <c r="BA5" s="603"/>
      <c r="BB5" s="603"/>
      <c r="BC5" s="603"/>
      <c r="BD5" s="603"/>
      <c r="BE5" s="603"/>
      <c r="BF5" s="603"/>
      <c r="BG5" s="603"/>
      <c r="BH5" s="603"/>
      <c r="BI5" s="604"/>
      <c r="BJ5" s="604"/>
      <c r="BK5" s="604"/>
    </row>
    <row r="6" spans="1:63" ht="31.5" customHeight="1" x14ac:dyDescent="0.3">
      <c r="A6" s="68" t="s">
        <v>365</v>
      </c>
      <c r="B6" s="609"/>
      <c r="C6" s="609"/>
      <c r="D6" s="609"/>
      <c r="E6" s="609"/>
      <c r="F6" s="609"/>
      <c r="G6" s="609"/>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609"/>
      <c r="AJ6" s="609"/>
      <c r="AK6" s="609"/>
      <c r="AL6" s="609"/>
      <c r="AM6" s="609"/>
      <c r="AN6" s="609"/>
      <c r="AO6" s="609"/>
      <c r="AP6" s="609"/>
      <c r="AQ6" s="609"/>
      <c r="AR6" s="609"/>
      <c r="AS6" s="609"/>
      <c r="AT6" s="609"/>
      <c r="AU6" s="609"/>
      <c r="AV6" s="609"/>
      <c r="AW6" s="609"/>
      <c r="AX6" s="609"/>
      <c r="AY6" s="609"/>
      <c r="AZ6" s="609"/>
      <c r="BA6" s="609"/>
      <c r="BB6" s="609"/>
      <c r="BC6" s="609"/>
      <c r="BD6" s="609"/>
      <c r="BE6" s="609"/>
      <c r="BF6" s="609"/>
      <c r="BG6" s="609"/>
      <c r="BH6" s="609"/>
      <c r="BI6" s="609"/>
      <c r="BJ6" s="609"/>
      <c r="BK6" s="609"/>
    </row>
    <row r="7" spans="1:63" ht="31.5" customHeight="1" x14ac:dyDescent="0.3">
      <c r="A7" s="69" t="s">
        <v>366</v>
      </c>
      <c r="B7" s="607"/>
      <c r="C7" s="610"/>
      <c r="D7" s="610"/>
      <c r="E7" s="610"/>
      <c r="F7" s="610"/>
      <c r="G7" s="610"/>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610"/>
      <c r="AL7" s="610"/>
      <c r="AM7" s="610"/>
      <c r="AN7" s="610"/>
      <c r="AO7" s="610"/>
      <c r="AP7" s="610"/>
      <c r="AQ7" s="610"/>
      <c r="AR7" s="610"/>
      <c r="AS7" s="610"/>
      <c r="AT7" s="610"/>
      <c r="AU7" s="610"/>
      <c r="AV7" s="610"/>
      <c r="AW7" s="610"/>
      <c r="AX7" s="610"/>
      <c r="AY7" s="610"/>
      <c r="AZ7" s="610"/>
      <c r="BA7" s="610"/>
      <c r="BB7" s="610"/>
      <c r="BC7" s="610"/>
      <c r="BD7" s="610"/>
      <c r="BE7" s="610"/>
      <c r="BF7" s="610"/>
      <c r="BG7" s="610"/>
      <c r="BH7" s="610"/>
      <c r="BI7" s="610"/>
      <c r="BJ7" s="610"/>
      <c r="BK7" s="608"/>
    </row>
    <row r="8" spans="1:63" ht="18.75" customHeight="1" x14ac:dyDescent="0.3">
      <c r="A8" s="60"/>
      <c r="B8" s="60"/>
      <c r="C8" s="60"/>
      <c r="D8" s="60"/>
      <c r="E8" s="60"/>
      <c r="F8" s="60"/>
      <c r="G8" s="60"/>
      <c r="H8" s="60"/>
      <c r="I8" s="60"/>
      <c r="J8" s="60"/>
      <c r="K8" s="61"/>
      <c r="L8" s="61"/>
      <c r="M8" s="61"/>
      <c r="N8" s="61"/>
      <c r="O8" s="61"/>
      <c r="P8" s="61"/>
      <c r="Q8" s="61"/>
      <c r="R8" s="61"/>
      <c r="S8" s="61"/>
      <c r="T8" s="61"/>
      <c r="U8" s="61"/>
      <c r="V8" s="61"/>
      <c r="W8" s="61"/>
      <c r="X8" s="61"/>
      <c r="Y8" s="61"/>
      <c r="Z8" s="61"/>
      <c r="AA8" s="61"/>
      <c r="AB8" s="61"/>
      <c r="AC8" s="61"/>
      <c r="AD8" s="61"/>
      <c r="AE8" s="61"/>
      <c r="AG8" s="60"/>
      <c r="AH8" s="61"/>
      <c r="AI8" s="61"/>
      <c r="AJ8" s="61"/>
      <c r="AK8" s="61"/>
      <c r="AL8" s="61"/>
      <c r="AM8" s="61"/>
      <c r="AN8" s="61"/>
      <c r="AO8" s="61"/>
    </row>
    <row r="9" spans="1:63" ht="30" customHeight="1" x14ac:dyDescent="0.3">
      <c r="A9" s="605" t="s">
        <v>367</v>
      </c>
      <c r="B9" s="94" t="s">
        <v>29</v>
      </c>
      <c r="C9" s="94" t="s">
        <v>8</v>
      </c>
      <c r="D9" s="607" t="s">
        <v>30</v>
      </c>
      <c r="E9" s="608"/>
      <c r="F9" s="94" t="s">
        <v>31</v>
      </c>
      <c r="G9" s="94" t="s">
        <v>32</v>
      </c>
      <c r="H9" s="607" t="s">
        <v>33</v>
      </c>
      <c r="I9" s="608"/>
      <c r="J9" s="94" t="s">
        <v>34</v>
      </c>
      <c r="K9" s="94" t="s">
        <v>35</v>
      </c>
      <c r="L9" s="607" t="s">
        <v>36</v>
      </c>
      <c r="M9" s="608"/>
      <c r="N9" s="94" t="s">
        <v>37</v>
      </c>
      <c r="O9" s="94" t="s">
        <v>38</v>
      </c>
      <c r="P9" s="607" t="s">
        <v>39</v>
      </c>
      <c r="Q9" s="608"/>
      <c r="R9" s="607" t="s">
        <v>368</v>
      </c>
      <c r="S9" s="608"/>
      <c r="T9" s="607" t="s">
        <v>369</v>
      </c>
      <c r="U9" s="610"/>
      <c r="V9" s="610"/>
      <c r="W9" s="610"/>
      <c r="X9" s="610"/>
      <c r="Y9" s="608"/>
      <c r="Z9" s="607" t="s">
        <v>370</v>
      </c>
      <c r="AA9" s="610"/>
      <c r="AB9" s="610"/>
      <c r="AC9" s="610"/>
      <c r="AD9" s="610"/>
      <c r="AE9" s="608"/>
      <c r="AG9" s="605" t="s">
        <v>367</v>
      </c>
      <c r="AH9" s="94" t="s">
        <v>29</v>
      </c>
      <c r="AI9" s="94" t="s">
        <v>8</v>
      </c>
      <c r="AJ9" s="607" t="s">
        <v>30</v>
      </c>
      <c r="AK9" s="608"/>
      <c r="AL9" s="94" t="s">
        <v>31</v>
      </c>
      <c r="AM9" s="94" t="s">
        <v>32</v>
      </c>
      <c r="AN9" s="607" t="s">
        <v>33</v>
      </c>
      <c r="AO9" s="608"/>
      <c r="AP9" s="94" t="s">
        <v>34</v>
      </c>
      <c r="AQ9" s="94" t="s">
        <v>35</v>
      </c>
      <c r="AR9" s="607" t="s">
        <v>36</v>
      </c>
      <c r="AS9" s="608"/>
      <c r="AT9" s="94" t="s">
        <v>37</v>
      </c>
      <c r="AU9" s="94" t="s">
        <v>38</v>
      </c>
      <c r="AV9" s="607" t="s">
        <v>39</v>
      </c>
      <c r="AW9" s="608"/>
      <c r="AX9" s="607" t="s">
        <v>368</v>
      </c>
      <c r="AY9" s="608"/>
      <c r="AZ9" s="607" t="s">
        <v>369</v>
      </c>
      <c r="BA9" s="610"/>
      <c r="BB9" s="610"/>
      <c r="BC9" s="610"/>
      <c r="BD9" s="610"/>
      <c r="BE9" s="608"/>
      <c r="BF9" s="607" t="s">
        <v>370</v>
      </c>
      <c r="BG9" s="610"/>
      <c r="BH9" s="610"/>
      <c r="BI9" s="610"/>
      <c r="BJ9" s="610"/>
      <c r="BK9" s="608"/>
    </row>
    <row r="10" spans="1:63" ht="36" customHeight="1" x14ac:dyDescent="0.3">
      <c r="A10" s="606"/>
      <c r="B10" s="45" t="s">
        <v>371</v>
      </c>
      <c r="C10" s="45" t="s">
        <v>371</v>
      </c>
      <c r="D10" s="45" t="s">
        <v>371</v>
      </c>
      <c r="E10" s="45" t="s">
        <v>372</v>
      </c>
      <c r="F10" s="45" t="s">
        <v>371</v>
      </c>
      <c r="G10" s="45" t="s">
        <v>371</v>
      </c>
      <c r="H10" s="45" t="s">
        <v>371</v>
      </c>
      <c r="I10" s="45" t="s">
        <v>372</v>
      </c>
      <c r="J10" s="45" t="s">
        <v>371</v>
      </c>
      <c r="K10" s="45" t="s">
        <v>371</v>
      </c>
      <c r="L10" s="45" t="s">
        <v>371</v>
      </c>
      <c r="M10" s="45" t="s">
        <v>372</v>
      </c>
      <c r="N10" s="45" t="s">
        <v>371</v>
      </c>
      <c r="O10" s="45" t="s">
        <v>371</v>
      </c>
      <c r="P10" s="45" t="s">
        <v>371</v>
      </c>
      <c r="Q10" s="45" t="s">
        <v>372</v>
      </c>
      <c r="R10" s="45" t="s">
        <v>371</v>
      </c>
      <c r="S10" s="45" t="s">
        <v>372</v>
      </c>
      <c r="T10" s="88" t="s">
        <v>373</v>
      </c>
      <c r="U10" s="88" t="s">
        <v>374</v>
      </c>
      <c r="V10" s="88" t="s">
        <v>375</v>
      </c>
      <c r="W10" s="88" t="s">
        <v>376</v>
      </c>
      <c r="X10" s="89" t="s">
        <v>377</v>
      </c>
      <c r="Y10" s="88" t="s">
        <v>378</v>
      </c>
      <c r="Z10" s="45" t="s">
        <v>379</v>
      </c>
      <c r="AA10" s="62" t="s">
        <v>380</v>
      </c>
      <c r="AB10" s="45" t="s">
        <v>381</v>
      </c>
      <c r="AC10" s="45" t="s">
        <v>382</v>
      </c>
      <c r="AD10" s="45" t="s">
        <v>383</v>
      </c>
      <c r="AE10" s="45" t="s">
        <v>384</v>
      </c>
      <c r="AG10" s="606"/>
      <c r="AH10" s="45" t="s">
        <v>371</v>
      </c>
      <c r="AI10" s="45" t="s">
        <v>371</v>
      </c>
      <c r="AJ10" s="45" t="s">
        <v>371</v>
      </c>
      <c r="AK10" s="45" t="s">
        <v>372</v>
      </c>
      <c r="AL10" s="45" t="s">
        <v>371</v>
      </c>
      <c r="AM10" s="45" t="s">
        <v>371</v>
      </c>
      <c r="AN10" s="45" t="s">
        <v>371</v>
      </c>
      <c r="AO10" s="45" t="s">
        <v>372</v>
      </c>
      <c r="AP10" s="45" t="s">
        <v>371</v>
      </c>
      <c r="AQ10" s="45" t="s">
        <v>371</v>
      </c>
      <c r="AR10" s="45" t="s">
        <v>371</v>
      </c>
      <c r="AS10" s="45" t="s">
        <v>372</v>
      </c>
      <c r="AT10" s="45" t="s">
        <v>371</v>
      </c>
      <c r="AU10" s="45" t="s">
        <v>371</v>
      </c>
      <c r="AV10" s="45" t="s">
        <v>371</v>
      </c>
      <c r="AW10" s="45" t="s">
        <v>372</v>
      </c>
      <c r="AX10" s="45" t="s">
        <v>371</v>
      </c>
      <c r="AY10" s="45" t="s">
        <v>372</v>
      </c>
      <c r="AZ10" s="88" t="s">
        <v>373</v>
      </c>
      <c r="BA10" s="88" t="s">
        <v>374</v>
      </c>
      <c r="BB10" s="88" t="s">
        <v>375</v>
      </c>
      <c r="BC10" s="88" t="s">
        <v>376</v>
      </c>
      <c r="BD10" s="89" t="s">
        <v>377</v>
      </c>
      <c r="BE10" s="88" t="s">
        <v>378</v>
      </c>
      <c r="BF10" s="86" t="s">
        <v>379</v>
      </c>
      <c r="BG10" s="87" t="s">
        <v>380</v>
      </c>
      <c r="BH10" s="86" t="s">
        <v>381</v>
      </c>
      <c r="BI10" s="86" t="s">
        <v>382</v>
      </c>
      <c r="BJ10" s="86" t="s">
        <v>383</v>
      </c>
      <c r="BK10" s="86" t="s">
        <v>384</v>
      </c>
    </row>
    <row r="11" spans="1:63" x14ac:dyDescent="0.3">
      <c r="A11" s="63" t="s">
        <v>385</v>
      </c>
      <c r="B11" s="63"/>
      <c r="C11" s="63"/>
      <c r="D11" s="63"/>
      <c r="E11" s="97"/>
      <c r="F11" s="63"/>
      <c r="G11" s="63"/>
      <c r="H11" s="63"/>
      <c r="I11" s="97"/>
      <c r="J11" s="63"/>
      <c r="K11" s="63"/>
      <c r="L11" s="63"/>
      <c r="M11" s="97"/>
      <c r="N11" s="63"/>
      <c r="O11" s="63"/>
      <c r="P11" s="63"/>
      <c r="Q11" s="97"/>
      <c r="R11" s="91">
        <f t="shared" ref="R11:R31" si="0">B11+C11+D11+F11+G11+H11+J11+K11+L11+N11+O11+P11</f>
        <v>0</v>
      </c>
      <c r="S11" s="70">
        <f>+E11+I11+M11+Q11</f>
        <v>0</v>
      </c>
      <c r="T11" s="90"/>
      <c r="U11" s="90"/>
      <c r="V11" s="90"/>
      <c r="W11" s="90"/>
      <c r="X11" s="90"/>
      <c r="Y11" s="65"/>
      <c r="Z11" s="65"/>
      <c r="AA11" s="65"/>
      <c r="AB11" s="65"/>
      <c r="AC11" s="65"/>
      <c r="AD11" s="65"/>
      <c r="AE11" s="66"/>
      <c r="AG11" s="63" t="s">
        <v>385</v>
      </c>
      <c r="AH11" s="63"/>
      <c r="AI11" s="63"/>
      <c r="AJ11" s="63"/>
      <c r="AK11" s="97"/>
      <c r="AL11" s="63"/>
      <c r="AM11" s="63"/>
      <c r="AN11" s="63"/>
      <c r="AO11" s="97"/>
      <c r="AP11" s="63"/>
      <c r="AQ11" s="63"/>
      <c r="AR11" s="63"/>
      <c r="AS11" s="97"/>
      <c r="AT11" s="63"/>
      <c r="AU11" s="63"/>
      <c r="AV11" s="63"/>
      <c r="AW11" s="97"/>
      <c r="AX11" s="91">
        <f t="shared" ref="AX11:AX31" si="1">AH11+AI11+AJ11+AL11+AM11+AN11+AP11+AQ11+AR11+AT11+AU11+AV11</f>
        <v>0</v>
      </c>
      <c r="AY11" s="70">
        <f>+AK11+AO11+AS11+AW11</f>
        <v>0</v>
      </c>
      <c r="AZ11" s="65"/>
      <c r="BA11" s="65"/>
      <c r="BB11" s="65"/>
      <c r="BC11" s="65"/>
      <c r="BD11" s="65"/>
      <c r="BE11" s="65"/>
      <c r="BF11" s="65"/>
      <c r="BG11" s="65"/>
      <c r="BH11" s="65"/>
      <c r="BI11" s="65"/>
      <c r="BJ11" s="65"/>
      <c r="BK11" s="66"/>
    </row>
    <row r="12" spans="1:63" x14ac:dyDescent="0.3">
      <c r="A12" s="63" t="s">
        <v>386</v>
      </c>
      <c r="B12" s="63"/>
      <c r="C12" s="63"/>
      <c r="D12" s="63"/>
      <c r="E12" s="97"/>
      <c r="F12" s="63"/>
      <c r="G12" s="63"/>
      <c r="H12" s="63"/>
      <c r="I12" s="97"/>
      <c r="J12" s="63"/>
      <c r="K12" s="63"/>
      <c r="L12" s="63"/>
      <c r="M12" s="97"/>
      <c r="N12" s="63"/>
      <c r="O12" s="63"/>
      <c r="P12" s="63"/>
      <c r="Q12" s="97"/>
      <c r="R12" s="91">
        <f t="shared" si="0"/>
        <v>0</v>
      </c>
      <c r="S12" s="70">
        <f t="shared" ref="S12:S31" si="2">+E12+I12+M12+Q12</f>
        <v>0</v>
      </c>
      <c r="T12" s="90"/>
      <c r="U12" s="90"/>
      <c r="V12" s="90"/>
      <c r="W12" s="90"/>
      <c r="X12" s="90"/>
      <c r="Y12" s="65"/>
      <c r="Z12" s="65"/>
      <c r="AA12" s="65"/>
      <c r="AB12" s="65"/>
      <c r="AC12" s="65"/>
      <c r="AD12" s="65"/>
      <c r="AE12" s="65"/>
      <c r="AG12" s="63" t="s">
        <v>386</v>
      </c>
      <c r="AH12" s="63"/>
      <c r="AI12" s="63"/>
      <c r="AJ12" s="63"/>
      <c r="AK12" s="97"/>
      <c r="AL12" s="63"/>
      <c r="AM12" s="63"/>
      <c r="AN12" s="63"/>
      <c r="AO12" s="97"/>
      <c r="AP12" s="63"/>
      <c r="AQ12" s="63"/>
      <c r="AR12" s="63"/>
      <c r="AS12" s="97"/>
      <c r="AT12" s="63"/>
      <c r="AU12" s="63"/>
      <c r="AV12" s="63"/>
      <c r="AW12" s="97"/>
      <c r="AX12" s="91">
        <f t="shared" si="1"/>
        <v>0</v>
      </c>
      <c r="AY12" s="70">
        <f t="shared" ref="AY12:AY31" si="3">+AK12+AO12+AS12+AW12</f>
        <v>0</v>
      </c>
      <c r="AZ12" s="65"/>
      <c r="BA12" s="65"/>
      <c r="BB12" s="65"/>
      <c r="BC12" s="65"/>
      <c r="BD12" s="65"/>
      <c r="BE12" s="65"/>
      <c r="BF12" s="65"/>
      <c r="BG12" s="65"/>
      <c r="BH12" s="65"/>
      <c r="BI12" s="65"/>
      <c r="BJ12" s="65"/>
      <c r="BK12" s="65"/>
    </row>
    <row r="13" spans="1:63" x14ac:dyDescent="0.3">
      <c r="A13" s="63" t="s">
        <v>387</v>
      </c>
      <c r="B13" s="63"/>
      <c r="C13" s="63"/>
      <c r="D13" s="63"/>
      <c r="E13" s="97"/>
      <c r="F13" s="63"/>
      <c r="G13" s="63"/>
      <c r="H13" s="63"/>
      <c r="I13" s="97"/>
      <c r="J13" s="63"/>
      <c r="K13" s="63"/>
      <c r="L13" s="63"/>
      <c r="M13" s="97"/>
      <c r="N13" s="63"/>
      <c r="O13" s="63"/>
      <c r="P13" s="63"/>
      <c r="Q13" s="97"/>
      <c r="R13" s="91">
        <f t="shared" si="0"/>
        <v>0</v>
      </c>
      <c r="S13" s="70">
        <f t="shared" si="2"/>
        <v>0</v>
      </c>
      <c r="T13" s="90"/>
      <c r="U13" s="90"/>
      <c r="V13" s="90"/>
      <c r="W13" s="90"/>
      <c r="X13" s="90"/>
      <c r="Y13" s="65"/>
      <c r="Z13" s="65"/>
      <c r="AA13" s="65"/>
      <c r="AB13" s="65"/>
      <c r="AC13" s="65"/>
      <c r="AD13" s="65"/>
      <c r="AE13" s="65"/>
      <c r="AG13" s="63" t="s">
        <v>387</v>
      </c>
      <c r="AH13" s="63"/>
      <c r="AI13" s="63"/>
      <c r="AJ13" s="63"/>
      <c r="AK13" s="97"/>
      <c r="AL13" s="63"/>
      <c r="AM13" s="63"/>
      <c r="AN13" s="63"/>
      <c r="AO13" s="97"/>
      <c r="AP13" s="63"/>
      <c r="AQ13" s="63"/>
      <c r="AR13" s="63"/>
      <c r="AS13" s="97"/>
      <c r="AT13" s="63"/>
      <c r="AU13" s="63"/>
      <c r="AV13" s="63"/>
      <c r="AW13" s="97"/>
      <c r="AX13" s="91">
        <f t="shared" si="1"/>
        <v>0</v>
      </c>
      <c r="AY13" s="70">
        <f t="shared" si="3"/>
        <v>0</v>
      </c>
      <c r="AZ13" s="65"/>
      <c r="BA13" s="65"/>
      <c r="BB13" s="65"/>
      <c r="BC13" s="65"/>
      <c r="BD13" s="65"/>
      <c r="BE13" s="65"/>
      <c r="BF13" s="65"/>
      <c r="BG13" s="65"/>
      <c r="BH13" s="65"/>
      <c r="BI13" s="65"/>
      <c r="BJ13" s="65"/>
      <c r="BK13" s="65"/>
    </row>
    <row r="14" spans="1:63" x14ac:dyDescent="0.3">
      <c r="A14" s="63" t="s">
        <v>388</v>
      </c>
      <c r="B14" s="63"/>
      <c r="C14" s="63"/>
      <c r="D14" s="63"/>
      <c r="E14" s="97"/>
      <c r="F14" s="63"/>
      <c r="G14" s="63"/>
      <c r="H14" s="63"/>
      <c r="I14" s="97"/>
      <c r="J14" s="63"/>
      <c r="K14" s="63"/>
      <c r="L14" s="63"/>
      <c r="M14" s="97"/>
      <c r="N14" s="63"/>
      <c r="O14" s="63"/>
      <c r="P14" s="63"/>
      <c r="Q14" s="97"/>
      <c r="R14" s="91">
        <f t="shared" si="0"/>
        <v>0</v>
      </c>
      <c r="S14" s="70">
        <f t="shared" si="2"/>
        <v>0</v>
      </c>
      <c r="T14" s="90"/>
      <c r="U14" s="90"/>
      <c r="V14" s="90"/>
      <c r="W14" s="90"/>
      <c r="X14" s="90"/>
      <c r="Y14" s="65"/>
      <c r="Z14" s="65"/>
      <c r="AA14" s="65"/>
      <c r="AB14" s="65"/>
      <c r="AC14" s="65"/>
      <c r="AD14" s="65"/>
      <c r="AE14" s="65"/>
      <c r="AG14" s="63" t="s">
        <v>388</v>
      </c>
      <c r="AH14" s="63"/>
      <c r="AI14" s="63"/>
      <c r="AJ14" s="63"/>
      <c r="AK14" s="97"/>
      <c r="AL14" s="63"/>
      <c r="AM14" s="63"/>
      <c r="AN14" s="63"/>
      <c r="AO14" s="97"/>
      <c r="AP14" s="63"/>
      <c r="AQ14" s="63"/>
      <c r="AR14" s="63"/>
      <c r="AS14" s="97"/>
      <c r="AT14" s="63"/>
      <c r="AU14" s="63"/>
      <c r="AV14" s="63"/>
      <c r="AW14" s="97"/>
      <c r="AX14" s="91">
        <f t="shared" si="1"/>
        <v>0</v>
      </c>
      <c r="AY14" s="70">
        <f t="shared" si="3"/>
        <v>0</v>
      </c>
      <c r="AZ14" s="65"/>
      <c r="BA14" s="65"/>
      <c r="BB14" s="65"/>
      <c r="BC14" s="65"/>
      <c r="BD14" s="65"/>
      <c r="BE14" s="65"/>
      <c r="BF14" s="65"/>
      <c r="BG14" s="65"/>
      <c r="BH14" s="65"/>
      <c r="BI14" s="65"/>
      <c r="BJ14" s="65"/>
      <c r="BK14" s="65"/>
    </row>
    <row r="15" spans="1:63" x14ac:dyDescent="0.3">
      <c r="A15" s="63" t="s">
        <v>389</v>
      </c>
      <c r="B15" s="63"/>
      <c r="C15" s="63"/>
      <c r="D15" s="63"/>
      <c r="E15" s="97"/>
      <c r="F15" s="63"/>
      <c r="G15" s="63"/>
      <c r="H15" s="63"/>
      <c r="I15" s="97"/>
      <c r="J15" s="63"/>
      <c r="K15" s="63"/>
      <c r="L15" s="63"/>
      <c r="M15" s="97"/>
      <c r="N15" s="63"/>
      <c r="O15" s="63"/>
      <c r="P15" s="63"/>
      <c r="Q15" s="97"/>
      <c r="R15" s="91">
        <f t="shared" si="0"/>
        <v>0</v>
      </c>
      <c r="S15" s="70">
        <f t="shared" si="2"/>
        <v>0</v>
      </c>
      <c r="T15" s="90"/>
      <c r="U15" s="90"/>
      <c r="V15" s="90"/>
      <c r="W15" s="90"/>
      <c r="X15" s="90"/>
      <c r="Y15" s="65"/>
      <c r="Z15" s="65"/>
      <c r="AA15" s="65"/>
      <c r="AB15" s="65"/>
      <c r="AC15" s="65"/>
      <c r="AD15" s="65"/>
      <c r="AE15" s="65"/>
      <c r="AG15" s="63" t="s">
        <v>389</v>
      </c>
      <c r="AH15" s="63"/>
      <c r="AI15" s="63"/>
      <c r="AJ15" s="63"/>
      <c r="AK15" s="97"/>
      <c r="AL15" s="63"/>
      <c r="AM15" s="63"/>
      <c r="AN15" s="63"/>
      <c r="AO15" s="97"/>
      <c r="AP15" s="63"/>
      <c r="AQ15" s="63"/>
      <c r="AR15" s="63"/>
      <c r="AS15" s="97"/>
      <c r="AT15" s="63"/>
      <c r="AU15" s="63"/>
      <c r="AV15" s="63"/>
      <c r="AW15" s="97"/>
      <c r="AX15" s="91">
        <f t="shared" si="1"/>
        <v>0</v>
      </c>
      <c r="AY15" s="70">
        <f t="shared" si="3"/>
        <v>0</v>
      </c>
      <c r="AZ15" s="65"/>
      <c r="BA15" s="65"/>
      <c r="BB15" s="65"/>
      <c r="BC15" s="65"/>
      <c r="BD15" s="65"/>
      <c r="BE15" s="65"/>
      <c r="BF15" s="65"/>
      <c r="BG15" s="65"/>
      <c r="BH15" s="65"/>
      <c r="BI15" s="65"/>
      <c r="BJ15" s="65"/>
      <c r="BK15" s="65"/>
    </row>
    <row r="16" spans="1:63" x14ac:dyDescent="0.3">
      <c r="A16" s="63" t="s">
        <v>390</v>
      </c>
      <c r="B16" s="63"/>
      <c r="C16" s="63"/>
      <c r="D16" s="63"/>
      <c r="E16" s="97"/>
      <c r="F16" s="63"/>
      <c r="G16" s="63"/>
      <c r="H16" s="63"/>
      <c r="I16" s="97"/>
      <c r="J16" s="63"/>
      <c r="K16" s="63"/>
      <c r="L16" s="63"/>
      <c r="M16" s="97"/>
      <c r="N16" s="63"/>
      <c r="O16" s="63"/>
      <c r="P16" s="63"/>
      <c r="Q16" s="97"/>
      <c r="R16" s="91">
        <f t="shared" si="0"/>
        <v>0</v>
      </c>
      <c r="S16" s="70">
        <f t="shared" si="2"/>
        <v>0</v>
      </c>
      <c r="T16" s="90"/>
      <c r="U16" s="90"/>
      <c r="V16" s="90"/>
      <c r="W16" s="90"/>
      <c r="X16" s="90"/>
      <c r="Y16" s="65"/>
      <c r="Z16" s="65"/>
      <c r="AA16" s="65"/>
      <c r="AB16" s="65"/>
      <c r="AC16" s="65"/>
      <c r="AD16" s="65"/>
      <c r="AE16" s="65"/>
      <c r="AG16" s="63" t="s">
        <v>390</v>
      </c>
      <c r="AH16" s="63"/>
      <c r="AI16" s="63"/>
      <c r="AJ16" s="63"/>
      <c r="AK16" s="97"/>
      <c r="AL16" s="63"/>
      <c r="AM16" s="63"/>
      <c r="AN16" s="63"/>
      <c r="AO16" s="97"/>
      <c r="AP16" s="63"/>
      <c r="AQ16" s="63"/>
      <c r="AR16" s="63"/>
      <c r="AS16" s="97"/>
      <c r="AT16" s="63"/>
      <c r="AU16" s="63"/>
      <c r="AV16" s="63"/>
      <c r="AW16" s="97"/>
      <c r="AX16" s="91">
        <f t="shared" si="1"/>
        <v>0</v>
      </c>
      <c r="AY16" s="70">
        <f t="shared" si="3"/>
        <v>0</v>
      </c>
      <c r="AZ16" s="65"/>
      <c r="BA16" s="65"/>
      <c r="BB16" s="65"/>
      <c r="BC16" s="65"/>
      <c r="BD16" s="65"/>
      <c r="BE16" s="65"/>
      <c r="BF16" s="65"/>
      <c r="BG16" s="65"/>
      <c r="BH16" s="65"/>
      <c r="BI16" s="65"/>
      <c r="BJ16" s="65"/>
      <c r="BK16" s="65"/>
    </row>
    <row r="17" spans="1:63" x14ac:dyDescent="0.3">
      <c r="A17" s="63" t="s">
        <v>391</v>
      </c>
      <c r="B17" s="63"/>
      <c r="C17" s="63"/>
      <c r="D17" s="63"/>
      <c r="E17" s="97"/>
      <c r="F17" s="63"/>
      <c r="G17" s="63"/>
      <c r="H17" s="63"/>
      <c r="I17" s="97"/>
      <c r="J17" s="63"/>
      <c r="K17" s="63"/>
      <c r="L17" s="63"/>
      <c r="M17" s="97"/>
      <c r="N17" s="63"/>
      <c r="O17" s="63"/>
      <c r="P17" s="63"/>
      <c r="Q17" s="97"/>
      <c r="R17" s="91">
        <f t="shared" si="0"/>
        <v>0</v>
      </c>
      <c r="S17" s="70">
        <f t="shared" si="2"/>
        <v>0</v>
      </c>
      <c r="T17" s="90"/>
      <c r="U17" s="90"/>
      <c r="V17" s="90"/>
      <c r="W17" s="90"/>
      <c r="X17" s="90"/>
      <c r="Y17" s="65"/>
      <c r="Z17" s="65"/>
      <c r="AA17" s="65"/>
      <c r="AB17" s="65"/>
      <c r="AC17" s="65"/>
      <c r="AD17" s="65"/>
      <c r="AE17" s="65"/>
      <c r="AG17" s="63" t="s">
        <v>391</v>
      </c>
      <c r="AH17" s="63"/>
      <c r="AI17" s="63"/>
      <c r="AJ17" s="63"/>
      <c r="AK17" s="97"/>
      <c r="AL17" s="63"/>
      <c r="AM17" s="63"/>
      <c r="AN17" s="63"/>
      <c r="AO17" s="97"/>
      <c r="AP17" s="63"/>
      <c r="AQ17" s="63"/>
      <c r="AR17" s="63"/>
      <c r="AS17" s="97"/>
      <c r="AT17" s="63"/>
      <c r="AU17" s="63"/>
      <c r="AV17" s="63"/>
      <c r="AW17" s="97"/>
      <c r="AX17" s="91">
        <f t="shared" si="1"/>
        <v>0</v>
      </c>
      <c r="AY17" s="70">
        <f t="shared" si="3"/>
        <v>0</v>
      </c>
      <c r="AZ17" s="65"/>
      <c r="BA17" s="65"/>
      <c r="BB17" s="65"/>
      <c r="BC17" s="65"/>
      <c r="BD17" s="65"/>
      <c r="BE17" s="65"/>
      <c r="BF17" s="65"/>
      <c r="BG17" s="65"/>
      <c r="BH17" s="65"/>
      <c r="BI17" s="65"/>
      <c r="BJ17" s="65"/>
      <c r="BK17" s="65"/>
    </row>
    <row r="18" spans="1:63" x14ac:dyDescent="0.3">
      <c r="A18" s="63" t="s">
        <v>392</v>
      </c>
      <c r="B18" s="63"/>
      <c r="C18" s="63"/>
      <c r="D18" s="63"/>
      <c r="E18" s="97"/>
      <c r="F18" s="63"/>
      <c r="G18" s="63"/>
      <c r="H18" s="63"/>
      <c r="I18" s="97"/>
      <c r="J18" s="63"/>
      <c r="K18" s="63"/>
      <c r="L18" s="63"/>
      <c r="M18" s="97"/>
      <c r="N18" s="63"/>
      <c r="O18" s="63"/>
      <c r="P18" s="63"/>
      <c r="Q18" s="97"/>
      <c r="R18" s="91">
        <f t="shared" si="0"/>
        <v>0</v>
      </c>
      <c r="S18" s="70">
        <f t="shared" si="2"/>
        <v>0</v>
      </c>
      <c r="T18" s="90"/>
      <c r="U18" s="90"/>
      <c r="V18" s="90"/>
      <c r="W18" s="90"/>
      <c r="X18" s="90"/>
      <c r="Y18" s="65"/>
      <c r="Z18" s="65"/>
      <c r="AA18" s="65"/>
      <c r="AB18" s="65"/>
      <c r="AC18" s="65"/>
      <c r="AD18" s="65"/>
      <c r="AE18" s="65"/>
      <c r="AG18" s="63" t="s">
        <v>392</v>
      </c>
      <c r="AH18" s="63"/>
      <c r="AI18" s="63"/>
      <c r="AJ18" s="63"/>
      <c r="AK18" s="97"/>
      <c r="AL18" s="63"/>
      <c r="AM18" s="63"/>
      <c r="AN18" s="63"/>
      <c r="AO18" s="97"/>
      <c r="AP18" s="63"/>
      <c r="AQ18" s="63"/>
      <c r="AR18" s="63"/>
      <c r="AS18" s="97"/>
      <c r="AT18" s="63"/>
      <c r="AU18" s="63"/>
      <c r="AV18" s="63"/>
      <c r="AW18" s="97"/>
      <c r="AX18" s="91">
        <f t="shared" si="1"/>
        <v>0</v>
      </c>
      <c r="AY18" s="70">
        <f t="shared" si="3"/>
        <v>0</v>
      </c>
      <c r="AZ18" s="65"/>
      <c r="BA18" s="65"/>
      <c r="BB18" s="65"/>
      <c r="BC18" s="65"/>
      <c r="BD18" s="65"/>
      <c r="BE18" s="65"/>
      <c r="BF18" s="65"/>
      <c r="BG18" s="65"/>
      <c r="BH18" s="65"/>
      <c r="BI18" s="65"/>
      <c r="BJ18" s="65"/>
      <c r="BK18" s="65"/>
    </row>
    <row r="19" spans="1:63" x14ac:dyDescent="0.3">
      <c r="A19" s="63" t="s">
        <v>393</v>
      </c>
      <c r="B19" s="63"/>
      <c r="C19" s="63"/>
      <c r="D19" s="63"/>
      <c r="E19" s="97"/>
      <c r="F19" s="63"/>
      <c r="G19" s="63"/>
      <c r="H19" s="63"/>
      <c r="I19" s="97"/>
      <c r="J19" s="63"/>
      <c r="K19" s="63"/>
      <c r="L19" s="63"/>
      <c r="M19" s="97"/>
      <c r="N19" s="63"/>
      <c r="O19" s="63"/>
      <c r="P19" s="63"/>
      <c r="Q19" s="97"/>
      <c r="R19" s="91">
        <f t="shared" si="0"/>
        <v>0</v>
      </c>
      <c r="S19" s="70">
        <f t="shared" si="2"/>
        <v>0</v>
      </c>
      <c r="T19" s="90"/>
      <c r="U19" s="90"/>
      <c r="V19" s="90"/>
      <c r="W19" s="90"/>
      <c r="X19" s="90"/>
      <c r="Y19" s="65"/>
      <c r="Z19" s="65"/>
      <c r="AA19" s="65"/>
      <c r="AB19" s="65"/>
      <c r="AC19" s="65"/>
      <c r="AD19" s="65"/>
      <c r="AE19" s="65"/>
      <c r="AG19" s="63" t="s">
        <v>393</v>
      </c>
      <c r="AH19" s="63"/>
      <c r="AI19" s="63"/>
      <c r="AJ19" s="63"/>
      <c r="AK19" s="97"/>
      <c r="AL19" s="63"/>
      <c r="AM19" s="63"/>
      <c r="AN19" s="63"/>
      <c r="AO19" s="97"/>
      <c r="AP19" s="63"/>
      <c r="AQ19" s="63"/>
      <c r="AR19" s="63"/>
      <c r="AS19" s="97"/>
      <c r="AT19" s="63"/>
      <c r="AU19" s="63"/>
      <c r="AV19" s="63"/>
      <c r="AW19" s="97"/>
      <c r="AX19" s="91">
        <f t="shared" si="1"/>
        <v>0</v>
      </c>
      <c r="AY19" s="70">
        <f t="shared" si="3"/>
        <v>0</v>
      </c>
      <c r="AZ19" s="65"/>
      <c r="BA19" s="65"/>
      <c r="BB19" s="65"/>
      <c r="BC19" s="65"/>
      <c r="BD19" s="65"/>
      <c r="BE19" s="65"/>
      <c r="BF19" s="65"/>
      <c r="BG19" s="65"/>
      <c r="BH19" s="65"/>
      <c r="BI19" s="63"/>
      <c r="BJ19" s="63"/>
      <c r="BK19" s="63"/>
    </row>
    <row r="20" spans="1:63" x14ac:dyDescent="0.3">
      <c r="A20" s="63" t="s">
        <v>394</v>
      </c>
      <c r="B20" s="63"/>
      <c r="C20" s="63"/>
      <c r="D20" s="63"/>
      <c r="E20" s="97"/>
      <c r="F20" s="63"/>
      <c r="G20" s="63"/>
      <c r="H20" s="63"/>
      <c r="I20" s="97"/>
      <c r="J20" s="63"/>
      <c r="K20" s="63"/>
      <c r="L20" s="63"/>
      <c r="M20" s="97"/>
      <c r="N20" s="63"/>
      <c r="O20" s="63"/>
      <c r="P20" s="63"/>
      <c r="Q20" s="97"/>
      <c r="R20" s="91">
        <f t="shared" si="0"/>
        <v>0</v>
      </c>
      <c r="S20" s="70">
        <f t="shared" si="2"/>
        <v>0</v>
      </c>
      <c r="T20" s="90"/>
      <c r="U20" s="90"/>
      <c r="V20" s="90"/>
      <c r="W20" s="90"/>
      <c r="X20" s="90"/>
      <c r="Y20" s="65"/>
      <c r="Z20" s="65"/>
      <c r="AA20" s="65"/>
      <c r="AB20" s="65"/>
      <c r="AC20" s="65"/>
      <c r="AD20" s="65"/>
      <c r="AE20" s="65"/>
      <c r="AG20" s="63" t="s">
        <v>394</v>
      </c>
      <c r="AH20" s="63"/>
      <c r="AI20" s="63"/>
      <c r="AJ20" s="63"/>
      <c r="AK20" s="97"/>
      <c r="AL20" s="63"/>
      <c r="AM20" s="63"/>
      <c r="AN20" s="63"/>
      <c r="AO20" s="97"/>
      <c r="AP20" s="63"/>
      <c r="AQ20" s="63"/>
      <c r="AR20" s="63"/>
      <c r="AS20" s="97"/>
      <c r="AT20" s="63"/>
      <c r="AU20" s="63"/>
      <c r="AV20" s="63"/>
      <c r="AW20" s="97"/>
      <c r="AX20" s="91">
        <f t="shared" si="1"/>
        <v>0</v>
      </c>
      <c r="AY20" s="70">
        <f t="shared" si="3"/>
        <v>0</v>
      </c>
      <c r="AZ20" s="65"/>
      <c r="BA20" s="65"/>
      <c r="BB20" s="65"/>
      <c r="BC20" s="65"/>
      <c r="BD20" s="65"/>
      <c r="BE20" s="65"/>
      <c r="BF20" s="65"/>
      <c r="BG20" s="65"/>
      <c r="BH20" s="65"/>
      <c r="BI20" s="63"/>
      <c r="BJ20" s="63"/>
      <c r="BK20" s="63"/>
    </row>
    <row r="21" spans="1:63" x14ac:dyDescent="0.3">
      <c r="A21" s="63" t="s">
        <v>395</v>
      </c>
      <c r="B21" s="63"/>
      <c r="C21" s="63"/>
      <c r="D21" s="63"/>
      <c r="E21" s="97"/>
      <c r="F21" s="63"/>
      <c r="G21" s="63"/>
      <c r="H21" s="63"/>
      <c r="I21" s="97"/>
      <c r="J21" s="63"/>
      <c r="K21" s="63"/>
      <c r="L21" s="63"/>
      <c r="M21" s="97"/>
      <c r="N21" s="63"/>
      <c r="O21" s="63"/>
      <c r="P21" s="63"/>
      <c r="Q21" s="97"/>
      <c r="R21" s="91">
        <f t="shared" si="0"/>
        <v>0</v>
      </c>
      <c r="S21" s="70">
        <f t="shared" si="2"/>
        <v>0</v>
      </c>
      <c r="T21" s="90"/>
      <c r="U21" s="90"/>
      <c r="V21" s="90"/>
      <c r="W21" s="90"/>
      <c r="X21" s="90"/>
      <c r="Y21" s="65"/>
      <c r="Z21" s="65"/>
      <c r="AA21" s="65"/>
      <c r="AB21" s="65"/>
      <c r="AC21" s="65"/>
      <c r="AD21" s="65"/>
      <c r="AE21" s="65"/>
      <c r="AG21" s="63" t="s">
        <v>395</v>
      </c>
      <c r="AH21" s="63"/>
      <c r="AI21" s="63"/>
      <c r="AJ21" s="63"/>
      <c r="AK21" s="97"/>
      <c r="AL21" s="63"/>
      <c r="AM21" s="63"/>
      <c r="AN21" s="63"/>
      <c r="AO21" s="97"/>
      <c r="AP21" s="63"/>
      <c r="AQ21" s="63"/>
      <c r="AR21" s="63"/>
      <c r="AS21" s="97"/>
      <c r="AT21" s="63"/>
      <c r="AU21" s="63"/>
      <c r="AV21" s="63"/>
      <c r="AW21" s="97"/>
      <c r="AX21" s="91">
        <f t="shared" si="1"/>
        <v>0</v>
      </c>
      <c r="AY21" s="70">
        <f t="shared" si="3"/>
        <v>0</v>
      </c>
      <c r="AZ21" s="65"/>
      <c r="BA21" s="65"/>
      <c r="BB21" s="65"/>
      <c r="BC21" s="65"/>
      <c r="BD21" s="65"/>
      <c r="BE21" s="65"/>
      <c r="BF21" s="65"/>
      <c r="BG21" s="65"/>
      <c r="BH21" s="65"/>
      <c r="BI21" s="63"/>
      <c r="BJ21" s="63"/>
      <c r="BK21" s="63"/>
    </row>
    <row r="22" spans="1:63" x14ac:dyDescent="0.3">
      <c r="A22" s="63" t="s">
        <v>396</v>
      </c>
      <c r="B22" s="63"/>
      <c r="C22" s="63"/>
      <c r="D22" s="63"/>
      <c r="E22" s="97"/>
      <c r="F22" s="63"/>
      <c r="G22" s="63"/>
      <c r="H22" s="63"/>
      <c r="I22" s="97"/>
      <c r="J22" s="63"/>
      <c r="K22" s="63"/>
      <c r="L22" s="63"/>
      <c r="M22" s="97"/>
      <c r="N22" s="63"/>
      <c r="O22" s="63"/>
      <c r="P22" s="63"/>
      <c r="Q22" s="97"/>
      <c r="R22" s="91">
        <f t="shared" si="0"/>
        <v>0</v>
      </c>
      <c r="S22" s="70">
        <f t="shared" si="2"/>
        <v>0</v>
      </c>
      <c r="T22" s="90"/>
      <c r="U22" s="90"/>
      <c r="V22" s="90"/>
      <c r="W22" s="90"/>
      <c r="X22" s="90"/>
      <c r="Y22" s="65"/>
      <c r="Z22" s="65"/>
      <c r="AA22" s="65"/>
      <c r="AB22" s="65"/>
      <c r="AC22" s="65"/>
      <c r="AD22" s="65"/>
      <c r="AE22" s="65"/>
      <c r="AG22" s="63" t="s">
        <v>396</v>
      </c>
      <c r="AH22" s="63"/>
      <c r="AI22" s="63"/>
      <c r="AJ22" s="63"/>
      <c r="AK22" s="97"/>
      <c r="AL22" s="63"/>
      <c r="AM22" s="63"/>
      <c r="AN22" s="63"/>
      <c r="AO22" s="97"/>
      <c r="AP22" s="63"/>
      <c r="AQ22" s="63"/>
      <c r="AR22" s="63"/>
      <c r="AS22" s="97"/>
      <c r="AT22" s="63"/>
      <c r="AU22" s="63"/>
      <c r="AV22" s="63"/>
      <c r="AW22" s="97"/>
      <c r="AX22" s="91">
        <f t="shared" si="1"/>
        <v>0</v>
      </c>
      <c r="AY22" s="70">
        <f t="shared" si="3"/>
        <v>0</v>
      </c>
      <c r="AZ22" s="65"/>
      <c r="BA22" s="65"/>
      <c r="BB22" s="65"/>
      <c r="BC22" s="65"/>
      <c r="BD22" s="65"/>
      <c r="BE22" s="65"/>
      <c r="BF22" s="65"/>
      <c r="BG22" s="65"/>
      <c r="BH22" s="65"/>
      <c r="BI22" s="65"/>
      <c r="BJ22" s="65"/>
      <c r="BK22" s="65"/>
    </row>
    <row r="23" spans="1:63" x14ac:dyDescent="0.3">
      <c r="A23" s="63" t="s">
        <v>397</v>
      </c>
      <c r="B23" s="63"/>
      <c r="C23" s="63"/>
      <c r="D23" s="63"/>
      <c r="E23" s="97"/>
      <c r="F23" s="63"/>
      <c r="G23" s="63"/>
      <c r="H23" s="63"/>
      <c r="I23" s="97"/>
      <c r="J23" s="63"/>
      <c r="K23" s="63"/>
      <c r="L23" s="63"/>
      <c r="M23" s="97"/>
      <c r="N23" s="63"/>
      <c r="O23" s="63"/>
      <c r="P23" s="63"/>
      <c r="Q23" s="97"/>
      <c r="R23" s="91">
        <f t="shared" si="0"/>
        <v>0</v>
      </c>
      <c r="S23" s="70">
        <f t="shared" si="2"/>
        <v>0</v>
      </c>
      <c r="T23" s="90"/>
      <c r="U23" s="90"/>
      <c r="V23" s="90"/>
      <c r="W23" s="90"/>
      <c r="X23" s="90"/>
      <c r="Y23" s="65"/>
      <c r="Z23" s="65"/>
      <c r="AA23" s="65"/>
      <c r="AB23" s="65"/>
      <c r="AC23" s="65"/>
      <c r="AD23" s="65"/>
      <c r="AE23" s="65"/>
      <c r="AG23" s="63" t="s">
        <v>397</v>
      </c>
      <c r="AH23" s="63"/>
      <c r="AI23" s="63"/>
      <c r="AJ23" s="63"/>
      <c r="AK23" s="97"/>
      <c r="AL23" s="63"/>
      <c r="AM23" s="63"/>
      <c r="AN23" s="63"/>
      <c r="AO23" s="97"/>
      <c r="AP23" s="63"/>
      <c r="AQ23" s="63"/>
      <c r="AR23" s="63"/>
      <c r="AS23" s="97"/>
      <c r="AT23" s="63"/>
      <c r="AU23" s="63"/>
      <c r="AV23" s="63"/>
      <c r="AW23" s="97"/>
      <c r="AX23" s="91">
        <f t="shared" si="1"/>
        <v>0</v>
      </c>
      <c r="AY23" s="70">
        <f t="shared" si="3"/>
        <v>0</v>
      </c>
      <c r="AZ23" s="65"/>
      <c r="BA23" s="65"/>
      <c r="BB23" s="65"/>
      <c r="BC23" s="65"/>
      <c r="BD23" s="65"/>
      <c r="BE23" s="65"/>
      <c r="BF23" s="65"/>
      <c r="BG23" s="65"/>
      <c r="BH23" s="65"/>
      <c r="BI23" s="65"/>
      <c r="BJ23" s="65"/>
      <c r="BK23" s="65"/>
    </row>
    <row r="24" spans="1:63" x14ac:dyDescent="0.3">
      <c r="A24" s="63" t="s">
        <v>398</v>
      </c>
      <c r="B24" s="63"/>
      <c r="C24" s="63"/>
      <c r="D24" s="63"/>
      <c r="E24" s="97"/>
      <c r="F24" s="63"/>
      <c r="G24" s="63"/>
      <c r="H24" s="63"/>
      <c r="I24" s="97"/>
      <c r="J24" s="63"/>
      <c r="K24" s="63"/>
      <c r="L24" s="63"/>
      <c r="M24" s="97"/>
      <c r="N24" s="63"/>
      <c r="O24" s="63"/>
      <c r="P24" s="63"/>
      <c r="Q24" s="97"/>
      <c r="R24" s="91">
        <f t="shared" si="0"/>
        <v>0</v>
      </c>
      <c r="S24" s="70">
        <f t="shared" si="2"/>
        <v>0</v>
      </c>
      <c r="T24" s="90"/>
      <c r="U24" s="90"/>
      <c r="V24" s="90"/>
      <c r="W24" s="90"/>
      <c r="X24" s="90"/>
      <c r="Y24" s="65"/>
      <c r="Z24" s="65"/>
      <c r="AA24" s="65"/>
      <c r="AB24" s="65"/>
      <c r="AC24" s="65"/>
      <c r="AD24" s="65"/>
      <c r="AE24" s="65"/>
      <c r="AG24" s="63" t="s">
        <v>398</v>
      </c>
      <c r="AH24" s="63"/>
      <c r="AI24" s="63"/>
      <c r="AJ24" s="63"/>
      <c r="AK24" s="97"/>
      <c r="AL24" s="63"/>
      <c r="AM24" s="63"/>
      <c r="AN24" s="63"/>
      <c r="AO24" s="97"/>
      <c r="AP24" s="63"/>
      <c r="AQ24" s="63"/>
      <c r="AR24" s="63"/>
      <c r="AS24" s="97"/>
      <c r="AT24" s="63"/>
      <c r="AU24" s="63"/>
      <c r="AV24" s="63"/>
      <c r="AW24" s="97"/>
      <c r="AX24" s="91">
        <f t="shared" si="1"/>
        <v>0</v>
      </c>
      <c r="AY24" s="70">
        <f t="shared" si="3"/>
        <v>0</v>
      </c>
      <c r="AZ24" s="65"/>
      <c r="BA24" s="65"/>
      <c r="BB24" s="65"/>
      <c r="BC24" s="65"/>
      <c r="BD24" s="65"/>
      <c r="BE24" s="65"/>
      <c r="BF24" s="65"/>
      <c r="BG24" s="65"/>
      <c r="BH24" s="65"/>
      <c r="BI24" s="65"/>
      <c r="BJ24" s="65"/>
      <c r="BK24" s="65"/>
    </row>
    <row r="25" spans="1:63" x14ac:dyDescent="0.3">
      <c r="A25" s="63" t="s">
        <v>399</v>
      </c>
      <c r="B25" s="63"/>
      <c r="C25" s="63"/>
      <c r="D25" s="63"/>
      <c r="E25" s="97"/>
      <c r="F25" s="63"/>
      <c r="G25" s="63"/>
      <c r="H25" s="63"/>
      <c r="I25" s="97"/>
      <c r="J25" s="63"/>
      <c r="K25" s="63"/>
      <c r="L25" s="63"/>
      <c r="M25" s="97"/>
      <c r="N25" s="63"/>
      <c r="O25" s="63"/>
      <c r="P25" s="63"/>
      <c r="Q25" s="97"/>
      <c r="R25" s="91">
        <f t="shared" si="0"/>
        <v>0</v>
      </c>
      <c r="S25" s="70">
        <f t="shared" si="2"/>
        <v>0</v>
      </c>
      <c r="T25" s="90"/>
      <c r="U25" s="90"/>
      <c r="V25" s="90"/>
      <c r="W25" s="90"/>
      <c r="X25" s="90"/>
      <c r="Y25" s="65"/>
      <c r="Z25" s="65"/>
      <c r="AA25" s="65"/>
      <c r="AB25" s="65"/>
      <c r="AC25" s="65"/>
      <c r="AD25" s="65"/>
      <c r="AE25" s="65"/>
      <c r="AG25" s="63" t="s">
        <v>399</v>
      </c>
      <c r="AH25" s="63"/>
      <c r="AI25" s="63"/>
      <c r="AJ25" s="63"/>
      <c r="AK25" s="97"/>
      <c r="AL25" s="63"/>
      <c r="AM25" s="63"/>
      <c r="AN25" s="63"/>
      <c r="AO25" s="97"/>
      <c r="AP25" s="63"/>
      <c r="AQ25" s="63"/>
      <c r="AR25" s="63"/>
      <c r="AS25" s="97"/>
      <c r="AT25" s="63"/>
      <c r="AU25" s="63"/>
      <c r="AV25" s="63"/>
      <c r="AW25" s="97"/>
      <c r="AX25" s="91">
        <f t="shared" si="1"/>
        <v>0</v>
      </c>
      <c r="AY25" s="70">
        <f t="shared" si="3"/>
        <v>0</v>
      </c>
      <c r="AZ25" s="65"/>
      <c r="BA25" s="65"/>
      <c r="BB25" s="65"/>
      <c r="BC25" s="65"/>
      <c r="BD25" s="65"/>
      <c r="BE25" s="65"/>
      <c r="BF25" s="65"/>
      <c r="BG25" s="65"/>
      <c r="BH25" s="65"/>
      <c r="BI25" s="65"/>
      <c r="BJ25" s="65"/>
      <c r="BK25" s="65"/>
    </row>
    <row r="26" spans="1:63" x14ac:dyDescent="0.3">
      <c r="A26" s="63" t="s">
        <v>400</v>
      </c>
      <c r="B26" s="63"/>
      <c r="C26" s="63"/>
      <c r="D26" s="63"/>
      <c r="E26" s="97"/>
      <c r="F26" s="63"/>
      <c r="G26" s="63"/>
      <c r="H26" s="63"/>
      <c r="I26" s="97"/>
      <c r="J26" s="63"/>
      <c r="K26" s="63"/>
      <c r="L26" s="63"/>
      <c r="M26" s="97"/>
      <c r="N26" s="63"/>
      <c r="O26" s="63"/>
      <c r="P26" s="63"/>
      <c r="Q26" s="97"/>
      <c r="R26" s="91">
        <f t="shared" si="0"/>
        <v>0</v>
      </c>
      <c r="S26" s="70">
        <f t="shared" si="2"/>
        <v>0</v>
      </c>
      <c r="T26" s="90"/>
      <c r="U26" s="90"/>
      <c r="V26" s="90"/>
      <c r="W26" s="90"/>
      <c r="X26" s="90"/>
      <c r="Y26" s="65"/>
      <c r="Z26" s="65"/>
      <c r="AA26" s="65"/>
      <c r="AB26" s="65"/>
      <c r="AC26" s="65"/>
      <c r="AD26" s="65"/>
      <c r="AE26" s="65"/>
      <c r="AG26" s="63" t="s">
        <v>400</v>
      </c>
      <c r="AH26" s="63"/>
      <c r="AI26" s="63"/>
      <c r="AJ26" s="63"/>
      <c r="AK26" s="97"/>
      <c r="AL26" s="63"/>
      <c r="AM26" s="63"/>
      <c r="AN26" s="63"/>
      <c r="AO26" s="97"/>
      <c r="AP26" s="63"/>
      <c r="AQ26" s="63"/>
      <c r="AR26" s="63"/>
      <c r="AS26" s="97"/>
      <c r="AT26" s="63"/>
      <c r="AU26" s="63"/>
      <c r="AV26" s="63"/>
      <c r="AW26" s="97"/>
      <c r="AX26" s="91">
        <f t="shared" si="1"/>
        <v>0</v>
      </c>
      <c r="AY26" s="70">
        <f t="shared" si="3"/>
        <v>0</v>
      </c>
      <c r="AZ26" s="65"/>
      <c r="BA26" s="65"/>
      <c r="BB26" s="65"/>
      <c r="BC26" s="65"/>
      <c r="BD26" s="65"/>
      <c r="BE26" s="65"/>
      <c r="BF26" s="65"/>
      <c r="BG26" s="65"/>
      <c r="BH26" s="65"/>
      <c r="BI26" s="65"/>
      <c r="BJ26" s="65"/>
      <c r="BK26" s="65"/>
    </row>
    <row r="27" spans="1:63" x14ac:dyDescent="0.3">
      <c r="A27" s="63" t="s">
        <v>401</v>
      </c>
      <c r="B27" s="63"/>
      <c r="C27" s="63"/>
      <c r="D27" s="63"/>
      <c r="E27" s="97"/>
      <c r="F27" s="63"/>
      <c r="G27" s="63"/>
      <c r="H27" s="63"/>
      <c r="I27" s="97"/>
      <c r="J27" s="63"/>
      <c r="K27" s="63"/>
      <c r="L27" s="63"/>
      <c r="M27" s="97"/>
      <c r="N27" s="63"/>
      <c r="O27" s="63"/>
      <c r="P27" s="63"/>
      <c r="Q27" s="97"/>
      <c r="R27" s="91">
        <f t="shared" si="0"/>
        <v>0</v>
      </c>
      <c r="S27" s="70">
        <f t="shared" si="2"/>
        <v>0</v>
      </c>
      <c r="T27" s="90"/>
      <c r="U27" s="90"/>
      <c r="V27" s="90"/>
      <c r="W27" s="90"/>
      <c r="X27" s="90"/>
      <c r="Y27" s="65"/>
      <c r="Z27" s="65"/>
      <c r="AA27" s="65"/>
      <c r="AB27" s="65"/>
      <c r="AC27" s="65"/>
      <c r="AD27" s="65"/>
      <c r="AE27" s="65"/>
      <c r="AG27" s="63" t="s">
        <v>401</v>
      </c>
      <c r="AH27" s="63"/>
      <c r="AI27" s="63"/>
      <c r="AJ27" s="63"/>
      <c r="AK27" s="97"/>
      <c r="AL27" s="63"/>
      <c r="AM27" s="63"/>
      <c r="AN27" s="63"/>
      <c r="AO27" s="97"/>
      <c r="AP27" s="63"/>
      <c r="AQ27" s="63"/>
      <c r="AR27" s="63"/>
      <c r="AS27" s="97"/>
      <c r="AT27" s="63"/>
      <c r="AU27" s="63"/>
      <c r="AV27" s="63"/>
      <c r="AW27" s="97"/>
      <c r="AX27" s="91">
        <f t="shared" si="1"/>
        <v>0</v>
      </c>
      <c r="AY27" s="70">
        <f t="shared" si="3"/>
        <v>0</v>
      </c>
      <c r="AZ27" s="65"/>
      <c r="BA27" s="65"/>
      <c r="BB27" s="65"/>
      <c r="BC27" s="65"/>
      <c r="BD27" s="65"/>
      <c r="BE27" s="65"/>
      <c r="BF27" s="65"/>
      <c r="BG27" s="65"/>
      <c r="BH27" s="65"/>
      <c r="BI27" s="65"/>
      <c r="BJ27" s="65"/>
      <c r="BK27" s="65"/>
    </row>
    <row r="28" spans="1:63" x14ac:dyDescent="0.3">
      <c r="A28" s="63" t="s">
        <v>402</v>
      </c>
      <c r="B28" s="63"/>
      <c r="C28" s="63"/>
      <c r="D28" s="63"/>
      <c r="E28" s="97"/>
      <c r="F28" s="63"/>
      <c r="G28" s="63"/>
      <c r="H28" s="63"/>
      <c r="I28" s="97"/>
      <c r="J28" s="63"/>
      <c r="K28" s="63"/>
      <c r="L28" s="63"/>
      <c r="M28" s="97"/>
      <c r="N28" s="63"/>
      <c r="O28" s="63"/>
      <c r="P28" s="63"/>
      <c r="Q28" s="97"/>
      <c r="R28" s="91">
        <f t="shared" si="0"/>
        <v>0</v>
      </c>
      <c r="S28" s="70">
        <f t="shared" si="2"/>
        <v>0</v>
      </c>
      <c r="T28" s="90"/>
      <c r="U28" s="90"/>
      <c r="V28" s="90"/>
      <c r="W28" s="90"/>
      <c r="X28" s="90"/>
      <c r="Y28" s="65"/>
      <c r="Z28" s="65"/>
      <c r="AA28" s="65"/>
      <c r="AB28" s="65"/>
      <c r="AC28" s="65"/>
      <c r="AD28" s="65"/>
      <c r="AE28" s="65"/>
      <c r="AG28" s="63" t="s">
        <v>402</v>
      </c>
      <c r="AH28" s="63"/>
      <c r="AI28" s="63"/>
      <c r="AJ28" s="63"/>
      <c r="AK28" s="97"/>
      <c r="AL28" s="63"/>
      <c r="AM28" s="63"/>
      <c r="AN28" s="63"/>
      <c r="AO28" s="97"/>
      <c r="AP28" s="63"/>
      <c r="AQ28" s="63"/>
      <c r="AR28" s="63"/>
      <c r="AS28" s="97"/>
      <c r="AT28" s="63"/>
      <c r="AU28" s="63"/>
      <c r="AV28" s="63"/>
      <c r="AW28" s="97"/>
      <c r="AX28" s="91">
        <f t="shared" si="1"/>
        <v>0</v>
      </c>
      <c r="AY28" s="70">
        <f t="shared" si="3"/>
        <v>0</v>
      </c>
      <c r="AZ28" s="65"/>
      <c r="BA28" s="65"/>
      <c r="BB28" s="65"/>
      <c r="BC28" s="65"/>
      <c r="BD28" s="65"/>
      <c r="BE28" s="65"/>
      <c r="BF28" s="65"/>
      <c r="BG28" s="65"/>
      <c r="BH28" s="65"/>
      <c r="BI28" s="65"/>
      <c r="BJ28" s="65"/>
      <c r="BK28" s="65"/>
    </row>
    <row r="29" spans="1:63" x14ac:dyDescent="0.3">
      <c r="A29" s="63" t="s">
        <v>403</v>
      </c>
      <c r="B29" s="63"/>
      <c r="C29" s="63"/>
      <c r="D29" s="63"/>
      <c r="E29" s="97"/>
      <c r="F29" s="63"/>
      <c r="G29" s="63"/>
      <c r="H29" s="63"/>
      <c r="I29" s="97"/>
      <c r="J29" s="63"/>
      <c r="K29" s="63"/>
      <c r="L29" s="63"/>
      <c r="M29" s="97"/>
      <c r="N29" s="63"/>
      <c r="O29" s="63"/>
      <c r="P29" s="63"/>
      <c r="Q29" s="97"/>
      <c r="R29" s="91">
        <f t="shared" si="0"/>
        <v>0</v>
      </c>
      <c r="S29" s="70">
        <f t="shared" si="2"/>
        <v>0</v>
      </c>
      <c r="T29" s="90"/>
      <c r="U29" s="90"/>
      <c r="V29" s="90"/>
      <c r="W29" s="90"/>
      <c r="X29" s="90"/>
      <c r="Y29" s="65"/>
      <c r="Z29" s="65"/>
      <c r="AA29" s="65"/>
      <c r="AB29" s="65"/>
      <c r="AC29" s="65"/>
      <c r="AD29" s="65"/>
      <c r="AE29" s="65"/>
      <c r="AG29" s="63" t="s">
        <v>403</v>
      </c>
      <c r="AH29" s="63"/>
      <c r="AI29" s="63"/>
      <c r="AJ29" s="63"/>
      <c r="AK29" s="97"/>
      <c r="AL29" s="63"/>
      <c r="AM29" s="63"/>
      <c r="AN29" s="63"/>
      <c r="AO29" s="97"/>
      <c r="AP29" s="63"/>
      <c r="AQ29" s="63"/>
      <c r="AR29" s="63"/>
      <c r="AS29" s="97"/>
      <c r="AT29" s="63"/>
      <c r="AU29" s="63"/>
      <c r="AV29" s="63"/>
      <c r="AW29" s="97"/>
      <c r="AX29" s="91">
        <f t="shared" si="1"/>
        <v>0</v>
      </c>
      <c r="AY29" s="70">
        <f t="shared" si="3"/>
        <v>0</v>
      </c>
      <c r="AZ29" s="65"/>
      <c r="BA29" s="65"/>
      <c r="BB29" s="65"/>
      <c r="BC29" s="65"/>
      <c r="BD29" s="65"/>
      <c r="BE29" s="65"/>
      <c r="BF29" s="65"/>
      <c r="BG29" s="65"/>
      <c r="BH29" s="65"/>
      <c r="BI29" s="65"/>
      <c r="BJ29" s="65"/>
      <c r="BK29" s="65"/>
    </row>
    <row r="30" spans="1:63" x14ac:dyDescent="0.3">
      <c r="A30" s="63" t="s">
        <v>404</v>
      </c>
      <c r="B30" s="63"/>
      <c r="C30" s="63"/>
      <c r="D30" s="63"/>
      <c r="E30" s="97"/>
      <c r="F30" s="63"/>
      <c r="G30" s="63"/>
      <c r="H30" s="63"/>
      <c r="I30" s="97"/>
      <c r="J30" s="63"/>
      <c r="K30" s="63"/>
      <c r="L30" s="63"/>
      <c r="M30" s="97"/>
      <c r="N30" s="63"/>
      <c r="O30" s="63"/>
      <c r="P30" s="63"/>
      <c r="Q30" s="97"/>
      <c r="R30" s="91">
        <f t="shared" si="0"/>
        <v>0</v>
      </c>
      <c r="S30" s="70">
        <f t="shared" si="2"/>
        <v>0</v>
      </c>
      <c r="T30" s="90"/>
      <c r="U30" s="90"/>
      <c r="V30" s="90"/>
      <c r="W30" s="90"/>
      <c r="X30" s="90"/>
      <c r="Y30" s="65"/>
      <c r="Z30" s="65"/>
      <c r="AA30" s="65"/>
      <c r="AB30" s="65"/>
      <c r="AC30" s="65"/>
      <c r="AD30" s="65"/>
      <c r="AE30" s="65"/>
      <c r="AG30" s="63" t="s">
        <v>404</v>
      </c>
      <c r="AH30" s="63"/>
      <c r="AI30" s="63"/>
      <c r="AJ30" s="63"/>
      <c r="AK30" s="97"/>
      <c r="AL30" s="63"/>
      <c r="AM30" s="63"/>
      <c r="AN30" s="63"/>
      <c r="AO30" s="97"/>
      <c r="AP30" s="63"/>
      <c r="AQ30" s="63"/>
      <c r="AR30" s="63"/>
      <c r="AS30" s="97"/>
      <c r="AT30" s="63"/>
      <c r="AU30" s="63"/>
      <c r="AV30" s="63"/>
      <c r="AW30" s="97"/>
      <c r="AX30" s="91">
        <f t="shared" si="1"/>
        <v>0</v>
      </c>
      <c r="AY30" s="70">
        <f t="shared" si="3"/>
        <v>0</v>
      </c>
      <c r="AZ30" s="65"/>
      <c r="BA30" s="65"/>
      <c r="BB30" s="65"/>
      <c r="BC30" s="65"/>
      <c r="BD30" s="65"/>
      <c r="BE30" s="65"/>
      <c r="BF30" s="65"/>
      <c r="BG30" s="65"/>
      <c r="BH30" s="65"/>
      <c r="BI30" s="65"/>
      <c r="BJ30" s="65"/>
      <c r="BK30" s="65"/>
    </row>
    <row r="31" spans="1:63" x14ac:dyDescent="0.3">
      <c r="A31" s="63" t="s">
        <v>405</v>
      </c>
      <c r="B31" s="63"/>
      <c r="C31" s="63"/>
      <c r="D31" s="63"/>
      <c r="E31" s="97"/>
      <c r="F31" s="63"/>
      <c r="G31" s="63"/>
      <c r="H31" s="63"/>
      <c r="I31" s="97"/>
      <c r="J31" s="63"/>
      <c r="K31" s="63"/>
      <c r="L31" s="63"/>
      <c r="M31" s="97"/>
      <c r="N31" s="63"/>
      <c r="O31" s="63"/>
      <c r="P31" s="63"/>
      <c r="Q31" s="97"/>
      <c r="R31" s="91">
        <f t="shared" si="0"/>
        <v>0</v>
      </c>
      <c r="S31" s="70">
        <f t="shared" si="2"/>
        <v>0</v>
      </c>
      <c r="T31" s="90"/>
      <c r="U31" s="90"/>
      <c r="V31" s="90"/>
      <c r="W31" s="90"/>
      <c r="X31" s="90"/>
      <c r="Y31" s="65"/>
      <c r="Z31" s="65"/>
      <c r="AA31" s="65"/>
      <c r="AB31" s="65"/>
      <c r="AC31" s="65"/>
      <c r="AD31" s="65"/>
      <c r="AE31" s="65"/>
      <c r="AG31" s="63" t="s">
        <v>405</v>
      </c>
      <c r="AH31" s="63"/>
      <c r="AI31" s="63"/>
      <c r="AJ31" s="63"/>
      <c r="AK31" s="97"/>
      <c r="AL31" s="63"/>
      <c r="AM31" s="63"/>
      <c r="AN31" s="63"/>
      <c r="AO31" s="97"/>
      <c r="AP31" s="63"/>
      <c r="AQ31" s="63"/>
      <c r="AR31" s="63"/>
      <c r="AS31" s="97"/>
      <c r="AT31" s="63"/>
      <c r="AU31" s="63"/>
      <c r="AV31" s="63"/>
      <c r="AW31" s="97"/>
      <c r="AX31" s="91">
        <f t="shared" si="1"/>
        <v>0</v>
      </c>
      <c r="AY31" s="70">
        <f t="shared" si="3"/>
        <v>0</v>
      </c>
      <c r="AZ31" s="65"/>
      <c r="BA31" s="65"/>
      <c r="BB31" s="65"/>
      <c r="BC31" s="65"/>
      <c r="BD31" s="65"/>
      <c r="BE31" s="65"/>
      <c r="BF31" s="65"/>
      <c r="BG31" s="65"/>
      <c r="BH31" s="65"/>
      <c r="BI31" s="65"/>
      <c r="BJ31" s="65"/>
      <c r="BK31" s="65"/>
    </row>
    <row r="32" spans="1:63" x14ac:dyDescent="0.3">
      <c r="A32" s="67" t="s">
        <v>406</v>
      </c>
      <c r="B32" s="64">
        <f>SUM(B11:B31)</f>
        <v>0</v>
      </c>
      <c r="C32" s="64">
        <f t="shared" ref="C32:AE32" si="4">SUM(C11:C31)</f>
        <v>0</v>
      </c>
      <c r="D32" s="64">
        <f t="shared" si="4"/>
        <v>0</v>
      </c>
      <c r="E32" s="98">
        <f>SUM(E11:E31)</f>
        <v>0</v>
      </c>
      <c r="F32" s="64">
        <f t="shared" si="4"/>
        <v>0</v>
      </c>
      <c r="G32" s="64">
        <f t="shared" si="4"/>
        <v>0</v>
      </c>
      <c r="H32" s="64">
        <f t="shared" si="4"/>
        <v>0</v>
      </c>
      <c r="I32" s="98">
        <f>SUM(I11:I31)</f>
        <v>0</v>
      </c>
      <c r="J32" s="64">
        <f t="shared" si="4"/>
        <v>0</v>
      </c>
      <c r="K32" s="64">
        <f t="shared" si="4"/>
        <v>0</v>
      </c>
      <c r="L32" s="64">
        <f t="shared" si="4"/>
        <v>0</v>
      </c>
      <c r="M32" s="98">
        <f>SUM(M11:M31)</f>
        <v>0</v>
      </c>
      <c r="N32" s="64">
        <f t="shared" si="4"/>
        <v>0</v>
      </c>
      <c r="O32" s="64">
        <f t="shared" si="4"/>
        <v>0</v>
      </c>
      <c r="P32" s="64">
        <f t="shared" si="4"/>
        <v>0</v>
      </c>
      <c r="Q32" s="98">
        <f>SUM(Q11:Q31)</f>
        <v>0</v>
      </c>
      <c r="R32" s="64">
        <f t="shared" si="4"/>
        <v>0</v>
      </c>
      <c r="S32" s="70">
        <f t="shared" si="4"/>
        <v>0</v>
      </c>
      <c r="T32" s="64">
        <f t="shared" si="4"/>
        <v>0</v>
      </c>
      <c r="U32" s="64">
        <f t="shared" si="4"/>
        <v>0</v>
      </c>
      <c r="V32" s="64">
        <f t="shared" si="4"/>
        <v>0</v>
      </c>
      <c r="W32" s="64">
        <f t="shared" si="4"/>
        <v>0</v>
      </c>
      <c r="X32" s="64">
        <f t="shared" si="4"/>
        <v>0</v>
      </c>
      <c r="Y32" s="64">
        <f t="shared" si="4"/>
        <v>0</v>
      </c>
      <c r="Z32" s="64">
        <f t="shared" si="4"/>
        <v>0</v>
      </c>
      <c r="AA32" s="64">
        <f t="shared" si="4"/>
        <v>0</v>
      </c>
      <c r="AB32" s="64">
        <f t="shared" si="4"/>
        <v>0</v>
      </c>
      <c r="AC32" s="64">
        <f t="shared" si="4"/>
        <v>0</v>
      </c>
      <c r="AD32" s="64">
        <f t="shared" si="4"/>
        <v>0</v>
      </c>
      <c r="AE32" s="64">
        <f t="shared" si="4"/>
        <v>0</v>
      </c>
      <c r="AG32" s="67" t="s">
        <v>406</v>
      </c>
      <c r="AH32" s="64">
        <f t="shared" ref="AH32:AW32" si="5">SUM(AH11:AH31)</f>
        <v>0</v>
      </c>
      <c r="AI32" s="64">
        <f t="shared" si="5"/>
        <v>0</v>
      </c>
      <c r="AJ32" s="64">
        <f t="shared" si="5"/>
        <v>0</v>
      </c>
      <c r="AK32" s="98">
        <f t="shared" si="5"/>
        <v>0</v>
      </c>
      <c r="AL32" s="64">
        <f t="shared" si="5"/>
        <v>0</v>
      </c>
      <c r="AM32" s="64">
        <f t="shared" si="5"/>
        <v>0</v>
      </c>
      <c r="AN32" s="64">
        <f t="shared" si="5"/>
        <v>0</v>
      </c>
      <c r="AO32" s="98">
        <f t="shared" si="5"/>
        <v>0</v>
      </c>
      <c r="AP32" s="64">
        <f t="shared" si="5"/>
        <v>0</v>
      </c>
      <c r="AQ32" s="64">
        <f t="shared" si="5"/>
        <v>0</v>
      </c>
      <c r="AR32" s="64">
        <f t="shared" si="5"/>
        <v>0</v>
      </c>
      <c r="AS32" s="98">
        <f t="shared" si="5"/>
        <v>0</v>
      </c>
      <c r="AT32" s="64">
        <f t="shared" si="5"/>
        <v>0</v>
      </c>
      <c r="AU32" s="64">
        <f t="shared" si="5"/>
        <v>0</v>
      </c>
      <c r="AV32" s="64">
        <f t="shared" si="5"/>
        <v>0</v>
      </c>
      <c r="AW32" s="98">
        <f t="shared" si="5"/>
        <v>0</v>
      </c>
      <c r="AX32" s="92">
        <f t="shared" ref="AX32:BK32" si="6">SUM(AX11:AX31)</f>
        <v>0</v>
      </c>
      <c r="AY32" s="71">
        <f t="shared" si="6"/>
        <v>0</v>
      </c>
      <c r="AZ32" s="64">
        <f t="shared" si="6"/>
        <v>0</v>
      </c>
      <c r="BA32" s="64">
        <f t="shared" si="6"/>
        <v>0</v>
      </c>
      <c r="BB32" s="64">
        <f t="shared" si="6"/>
        <v>0</v>
      </c>
      <c r="BC32" s="64">
        <f t="shared" si="6"/>
        <v>0</v>
      </c>
      <c r="BD32" s="64">
        <f t="shared" si="6"/>
        <v>0</v>
      </c>
      <c r="BE32" s="64">
        <f t="shared" si="6"/>
        <v>0</v>
      </c>
      <c r="BF32" s="64">
        <f t="shared" si="6"/>
        <v>0</v>
      </c>
      <c r="BG32" s="64">
        <f t="shared" si="6"/>
        <v>0</v>
      </c>
      <c r="BH32" s="64">
        <f t="shared" si="6"/>
        <v>0</v>
      </c>
      <c r="BI32" s="64">
        <f t="shared" si="6"/>
        <v>0</v>
      </c>
      <c r="BJ32" s="64">
        <f t="shared" si="6"/>
        <v>0</v>
      </c>
      <c r="BK32" s="64">
        <f t="shared" si="6"/>
        <v>0</v>
      </c>
    </row>
    <row r="35" spans="1:63" ht="30" customHeight="1" x14ac:dyDescent="0.3">
      <c r="A35" s="605" t="s">
        <v>367</v>
      </c>
      <c r="B35" s="94" t="s">
        <v>29</v>
      </c>
      <c r="C35" s="94" t="s">
        <v>8</v>
      </c>
      <c r="D35" s="607" t="s">
        <v>30</v>
      </c>
      <c r="E35" s="608"/>
      <c r="F35" s="94" t="s">
        <v>31</v>
      </c>
      <c r="G35" s="94" t="s">
        <v>32</v>
      </c>
      <c r="H35" s="607" t="s">
        <v>33</v>
      </c>
      <c r="I35" s="608"/>
      <c r="J35" s="94" t="s">
        <v>34</v>
      </c>
      <c r="K35" s="94" t="s">
        <v>35</v>
      </c>
      <c r="L35" s="607" t="s">
        <v>36</v>
      </c>
      <c r="M35" s="608"/>
      <c r="N35" s="94" t="s">
        <v>37</v>
      </c>
      <c r="O35" s="94" t="s">
        <v>38</v>
      </c>
      <c r="P35" s="607" t="s">
        <v>39</v>
      </c>
      <c r="Q35" s="608"/>
      <c r="R35" s="607" t="s">
        <v>368</v>
      </c>
      <c r="S35" s="608"/>
      <c r="T35" s="607" t="s">
        <v>369</v>
      </c>
      <c r="U35" s="610"/>
      <c r="V35" s="610"/>
      <c r="W35" s="610"/>
      <c r="X35" s="610"/>
      <c r="Y35" s="608"/>
      <c r="Z35" s="607" t="s">
        <v>370</v>
      </c>
      <c r="AA35" s="610"/>
      <c r="AB35" s="610"/>
      <c r="AC35" s="610"/>
      <c r="AD35" s="610"/>
      <c r="AE35" s="608"/>
      <c r="AG35" s="605" t="s">
        <v>367</v>
      </c>
      <c r="AH35" s="94" t="s">
        <v>29</v>
      </c>
      <c r="AI35" s="94" t="s">
        <v>8</v>
      </c>
      <c r="AJ35" s="607" t="s">
        <v>30</v>
      </c>
      <c r="AK35" s="608"/>
      <c r="AL35" s="94" t="s">
        <v>31</v>
      </c>
      <c r="AM35" s="94" t="s">
        <v>32</v>
      </c>
      <c r="AN35" s="607" t="s">
        <v>33</v>
      </c>
      <c r="AO35" s="608"/>
      <c r="AP35" s="94" t="s">
        <v>34</v>
      </c>
      <c r="AQ35" s="94" t="s">
        <v>35</v>
      </c>
      <c r="AR35" s="607" t="s">
        <v>36</v>
      </c>
      <c r="AS35" s="608"/>
      <c r="AT35" s="94" t="s">
        <v>37</v>
      </c>
      <c r="AU35" s="94" t="s">
        <v>38</v>
      </c>
      <c r="AV35" s="607" t="s">
        <v>39</v>
      </c>
      <c r="AW35" s="608"/>
      <c r="AX35" s="607" t="s">
        <v>368</v>
      </c>
      <c r="AY35" s="608"/>
      <c r="AZ35" s="607" t="s">
        <v>369</v>
      </c>
      <c r="BA35" s="610"/>
      <c r="BB35" s="610"/>
      <c r="BC35" s="610"/>
      <c r="BD35" s="610"/>
      <c r="BE35" s="608"/>
      <c r="BF35" s="607" t="s">
        <v>370</v>
      </c>
      <c r="BG35" s="610"/>
      <c r="BH35" s="610"/>
      <c r="BI35" s="610"/>
      <c r="BJ35" s="610"/>
      <c r="BK35" s="608"/>
    </row>
    <row r="36" spans="1:63" ht="36" customHeight="1" x14ac:dyDescent="0.3">
      <c r="A36" s="606"/>
      <c r="B36" s="45" t="s">
        <v>371</v>
      </c>
      <c r="C36" s="45" t="s">
        <v>371</v>
      </c>
      <c r="D36" s="45" t="s">
        <v>371</v>
      </c>
      <c r="E36" s="45" t="s">
        <v>372</v>
      </c>
      <c r="F36" s="45" t="s">
        <v>371</v>
      </c>
      <c r="G36" s="45" t="s">
        <v>371</v>
      </c>
      <c r="H36" s="45" t="s">
        <v>371</v>
      </c>
      <c r="I36" s="45" t="s">
        <v>372</v>
      </c>
      <c r="J36" s="45" t="s">
        <v>371</v>
      </c>
      <c r="K36" s="45" t="s">
        <v>371</v>
      </c>
      <c r="L36" s="45" t="s">
        <v>371</v>
      </c>
      <c r="M36" s="45" t="s">
        <v>372</v>
      </c>
      <c r="N36" s="45" t="s">
        <v>371</v>
      </c>
      <c r="O36" s="45" t="s">
        <v>371</v>
      </c>
      <c r="P36" s="45" t="s">
        <v>371</v>
      </c>
      <c r="Q36" s="45" t="s">
        <v>372</v>
      </c>
      <c r="R36" s="45" t="s">
        <v>371</v>
      </c>
      <c r="S36" s="45" t="s">
        <v>372</v>
      </c>
      <c r="T36" s="88" t="s">
        <v>373</v>
      </c>
      <c r="U36" s="88" t="s">
        <v>374</v>
      </c>
      <c r="V36" s="88" t="s">
        <v>375</v>
      </c>
      <c r="W36" s="88" t="s">
        <v>376</v>
      </c>
      <c r="X36" s="89" t="s">
        <v>377</v>
      </c>
      <c r="Y36" s="88" t="s">
        <v>378</v>
      </c>
      <c r="Z36" s="45" t="s">
        <v>379</v>
      </c>
      <c r="AA36" s="62" t="s">
        <v>380</v>
      </c>
      <c r="AB36" s="45" t="s">
        <v>381</v>
      </c>
      <c r="AC36" s="45" t="s">
        <v>382</v>
      </c>
      <c r="AD36" s="45" t="s">
        <v>383</v>
      </c>
      <c r="AE36" s="45" t="s">
        <v>384</v>
      </c>
      <c r="AG36" s="606"/>
      <c r="AH36" s="45" t="s">
        <v>371</v>
      </c>
      <c r="AI36" s="45" t="s">
        <v>371</v>
      </c>
      <c r="AJ36" s="45" t="s">
        <v>371</v>
      </c>
      <c r="AK36" s="45" t="s">
        <v>372</v>
      </c>
      <c r="AL36" s="45" t="s">
        <v>371</v>
      </c>
      <c r="AM36" s="45" t="s">
        <v>371</v>
      </c>
      <c r="AN36" s="45" t="s">
        <v>371</v>
      </c>
      <c r="AO36" s="45" t="s">
        <v>372</v>
      </c>
      <c r="AP36" s="45" t="s">
        <v>371</v>
      </c>
      <c r="AQ36" s="45" t="s">
        <v>371</v>
      </c>
      <c r="AR36" s="45" t="s">
        <v>371</v>
      </c>
      <c r="AS36" s="45" t="s">
        <v>372</v>
      </c>
      <c r="AT36" s="45" t="s">
        <v>371</v>
      </c>
      <c r="AU36" s="45" t="s">
        <v>371</v>
      </c>
      <c r="AV36" s="45" t="s">
        <v>371</v>
      </c>
      <c r="AW36" s="45" t="s">
        <v>372</v>
      </c>
      <c r="AX36" s="45" t="s">
        <v>371</v>
      </c>
      <c r="AY36" s="45" t="s">
        <v>372</v>
      </c>
      <c r="AZ36" s="88" t="s">
        <v>373</v>
      </c>
      <c r="BA36" s="88" t="s">
        <v>374</v>
      </c>
      <c r="BB36" s="88" t="s">
        <v>375</v>
      </c>
      <c r="BC36" s="88" t="s">
        <v>376</v>
      </c>
      <c r="BD36" s="89" t="s">
        <v>377</v>
      </c>
      <c r="BE36" s="88" t="s">
        <v>378</v>
      </c>
      <c r="BF36" s="86" t="s">
        <v>379</v>
      </c>
      <c r="BG36" s="87" t="s">
        <v>380</v>
      </c>
      <c r="BH36" s="86" t="s">
        <v>381</v>
      </c>
      <c r="BI36" s="86" t="s">
        <v>382</v>
      </c>
      <c r="BJ36" s="86" t="s">
        <v>383</v>
      </c>
      <c r="BK36" s="86" t="s">
        <v>384</v>
      </c>
    </row>
    <row r="37" spans="1:63" x14ac:dyDescent="0.3">
      <c r="A37" s="63" t="s">
        <v>385</v>
      </c>
      <c r="B37" s="63"/>
      <c r="C37" s="63"/>
      <c r="D37" s="63"/>
      <c r="E37" s="97"/>
      <c r="F37" s="63"/>
      <c r="G37" s="63"/>
      <c r="H37" s="63"/>
      <c r="I37" s="97"/>
      <c r="J37" s="63"/>
      <c r="K37" s="63"/>
      <c r="L37" s="63"/>
      <c r="M37" s="97"/>
      <c r="N37" s="63"/>
      <c r="O37" s="63"/>
      <c r="P37" s="63"/>
      <c r="Q37" s="97"/>
      <c r="R37" s="91">
        <f t="shared" ref="R37:R57" si="7">B37+C37+D37+F37+G37+H37+J37+K37+L37+N37+O37+P37</f>
        <v>0</v>
      </c>
      <c r="S37" s="70">
        <f>+E37+I37+M37+Q37</f>
        <v>0</v>
      </c>
      <c r="T37" s="90"/>
      <c r="U37" s="90"/>
      <c r="V37" s="90"/>
      <c r="W37" s="90"/>
      <c r="X37" s="90"/>
      <c r="Y37" s="65"/>
      <c r="Z37" s="65"/>
      <c r="AA37" s="65"/>
      <c r="AB37" s="65"/>
      <c r="AC37" s="65"/>
      <c r="AD37" s="65"/>
      <c r="AE37" s="66"/>
      <c r="AG37" s="63" t="s">
        <v>385</v>
      </c>
      <c r="AH37" s="63"/>
      <c r="AI37" s="63"/>
      <c r="AJ37" s="63"/>
      <c r="AK37" s="97"/>
      <c r="AL37" s="63"/>
      <c r="AM37" s="63"/>
      <c r="AN37" s="63"/>
      <c r="AO37" s="97"/>
      <c r="AP37" s="63"/>
      <c r="AQ37" s="63"/>
      <c r="AR37" s="63"/>
      <c r="AS37" s="97"/>
      <c r="AT37" s="63"/>
      <c r="AU37" s="63"/>
      <c r="AV37" s="63"/>
      <c r="AW37" s="97"/>
      <c r="AX37" s="91">
        <f t="shared" ref="AX37:AX57" si="8">AH37+AI37+AJ37+AL37+AM37+AN37+AP37+AQ37+AR37+AT37+AU37+AV37</f>
        <v>0</v>
      </c>
      <c r="AY37" s="70">
        <f>+AK37+AO37+AS37+AW37</f>
        <v>0</v>
      </c>
      <c r="AZ37" s="65"/>
      <c r="BA37" s="65"/>
      <c r="BB37" s="65"/>
      <c r="BC37" s="65"/>
      <c r="BD37" s="65"/>
      <c r="BE37" s="65"/>
      <c r="BF37" s="65"/>
      <c r="BG37" s="65"/>
      <c r="BH37" s="65"/>
      <c r="BI37" s="65"/>
      <c r="BJ37" s="65"/>
      <c r="BK37" s="66"/>
    </row>
    <row r="38" spans="1:63" x14ac:dyDescent="0.3">
      <c r="A38" s="63" t="s">
        <v>386</v>
      </c>
      <c r="B38" s="63"/>
      <c r="C38" s="63"/>
      <c r="D38" s="63"/>
      <c r="E38" s="97"/>
      <c r="F38" s="63"/>
      <c r="G38" s="63"/>
      <c r="H38" s="63"/>
      <c r="I38" s="97"/>
      <c r="J38" s="63"/>
      <c r="K38" s="63"/>
      <c r="L38" s="63"/>
      <c r="M38" s="97"/>
      <c r="N38" s="63"/>
      <c r="O38" s="63"/>
      <c r="P38" s="63"/>
      <c r="Q38" s="97"/>
      <c r="R38" s="91">
        <f t="shared" si="7"/>
        <v>0</v>
      </c>
      <c r="S38" s="70">
        <f t="shared" ref="S38:S57" si="9">+E38+I38+M38+Q38</f>
        <v>0</v>
      </c>
      <c r="T38" s="90"/>
      <c r="U38" s="90"/>
      <c r="V38" s="90"/>
      <c r="W38" s="90"/>
      <c r="X38" s="90"/>
      <c r="Y38" s="65"/>
      <c r="Z38" s="65"/>
      <c r="AA38" s="65"/>
      <c r="AB38" s="65"/>
      <c r="AC38" s="65"/>
      <c r="AD38" s="65"/>
      <c r="AE38" s="65"/>
      <c r="AG38" s="63" t="s">
        <v>386</v>
      </c>
      <c r="AH38" s="63"/>
      <c r="AI38" s="63"/>
      <c r="AJ38" s="63"/>
      <c r="AK38" s="97"/>
      <c r="AL38" s="63"/>
      <c r="AM38" s="63"/>
      <c r="AN38" s="63"/>
      <c r="AO38" s="97"/>
      <c r="AP38" s="63"/>
      <c r="AQ38" s="63"/>
      <c r="AR38" s="63"/>
      <c r="AS38" s="97"/>
      <c r="AT38" s="63"/>
      <c r="AU38" s="63"/>
      <c r="AV38" s="63"/>
      <c r="AW38" s="97"/>
      <c r="AX38" s="91">
        <f t="shared" si="8"/>
        <v>0</v>
      </c>
      <c r="AY38" s="70">
        <f t="shared" ref="AY38:AY57" si="10">+AK38+AO38+AS38+AW38</f>
        <v>0</v>
      </c>
      <c r="AZ38" s="65"/>
      <c r="BA38" s="65"/>
      <c r="BB38" s="65"/>
      <c r="BC38" s="65"/>
      <c r="BD38" s="65"/>
      <c r="BE38" s="65"/>
      <c r="BF38" s="65"/>
      <c r="BG38" s="65"/>
      <c r="BH38" s="65"/>
      <c r="BI38" s="65"/>
      <c r="BJ38" s="65"/>
      <c r="BK38" s="65"/>
    </row>
    <row r="39" spans="1:63" x14ac:dyDescent="0.3">
      <c r="A39" s="63" t="s">
        <v>387</v>
      </c>
      <c r="B39" s="63"/>
      <c r="C39" s="63"/>
      <c r="D39" s="63"/>
      <c r="E39" s="97"/>
      <c r="F39" s="63"/>
      <c r="G39" s="63"/>
      <c r="H39" s="63"/>
      <c r="I39" s="97"/>
      <c r="J39" s="63"/>
      <c r="K39" s="63"/>
      <c r="L39" s="63"/>
      <c r="M39" s="97"/>
      <c r="N39" s="63"/>
      <c r="O39" s="63"/>
      <c r="P39" s="63"/>
      <c r="Q39" s="97"/>
      <c r="R39" s="91">
        <f t="shared" si="7"/>
        <v>0</v>
      </c>
      <c r="S39" s="70">
        <f t="shared" si="9"/>
        <v>0</v>
      </c>
      <c r="T39" s="90"/>
      <c r="U39" s="90"/>
      <c r="V39" s="90"/>
      <c r="W39" s="90"/>
      <c r="X39" s="90"/>
      <c r="Y39" s="65"/>
      <c r="Z39" s="65"/>
      <c r="AA39" s="65"/>
      <c r="AB39" s="65"/>
      <c r="AC39" s="65"/>
      <c r="AD39" s="65"/>
      <c r="AE39" s="65"/>
      <c r="AG39" s="63" t="s">
        <v>387</v>
      </c>
      <c r="AH39" s="63"/>
      <c r="AI39" s="63"/>
      <c r="AJ39" s="63"/>
      <c r="AK39" s="97"/>
      <c r="AL39" s="63"/>
      <c r="AM39" s="63"/>
      <c r="AN39" s="63"/>
      <c r="AO39" s="97"/>
      <c r="AP39" s="63"/>
      <c r="AQ39" s="63"/>
      <c r="AR39" s="63"/>
      <c r="AS39" s="97"/>
      <c r="AT39" s="63"/>
      <c r="AU39" s="63"/>
      <c r="AV39" s="63"/>
      <c r="AW39" s="97"/>
      <c r="AX39" s="91">
        <f t="shared" si="8"/>
        <v>0</v>
      </c>
      <c r="AY39" s="70">
        <f t="shared" si="10"/>
        <v>0</v>
      </c>
      <c r="AZ39" s="65"/>
      <c r="BA39" s="65"/>
      <c r="BB39" s="65"/>
      <c r="BC39" s="65"/>
      <c r="BD39" s="65"/>
      <c r="BE39" s="65"/>
      <c r="BF39" s="65"/>
      <c r="BG39" s="65"/>
      <c r="BH39" s="65"/>
      <c r="BI39" s="65"/>
      <c r="BJ39" s="65"/>
      <c r="BK39" s="65"/>
    </row>
    <row r="40" spans="1:63" x14ac:dyDescent="0.3">
      <c r="A40" s="63" t="s">
        <v>388</v>
      </c>
      <c r="B40" s="63"/>
      <c r="C40" s="63"/>
      <c r="D40" s="63"/>
      <c r="E40" s="97"/>
      <c r="F40" s="63"/>
      <c r="G40" s="63"/>
      <c r="H40" s="63"/>
      <c r="I40" s="97"/>
      <c r="J40" s="63"/>
      <c r="K40" s="63"/>
      <c r="L40" s="63"/>
      <c r="M40" s="97"/>
      <c r="N40" s="63"/>
      <c r="O40" s="63"/>
      <c r="P40" s="63"/>
      <c r="Q40" s="97"/>
      <c r="R40" s="91">
        <f t="shared" si="7"/>
        <v>0</v>
      </c>
      <c r="S40" s="70">
        <f t="shared" si="9"/>
        <v>0</v>
      </c>
      <c r="T40" s="90"/>
      <c r="U40" s="90"/>
      <c r="V40" s="90"/>
      <c r="W40" s="90"/>
      <c r="X40" s="90"/>
      <c r="Y40" s="65"/>
      <c r="Z40" s="65"/>
      <c r="AA40" s="65"/>
      <c r="AB40" s="65"/>
      <c r="AC40" s="65"/>
      <c r="AD40" s="65"/>
      <c r="AE40" s="65"/>
      <c r="AG40" s="63" t="s">
        <v>388</v>
      </c>
      <c r="AH40" s="63"/>
      <c r="AI40" s="63"/>
      <c r="AJ40" s="63"/>
      <c r="AK40" s="97"/>
      <c r="AL40" s="63"/>
      <c r="AM40" s="63"/>
      <c r="AN40" s="63"/>
      <c r="AO40" s="97"/>
      <c r="AP40" s="63"/>
      <c r="AQ40" s="63"/>
      <c r="AR40" s="63"/>
      <c r="AS40" s="97"/>
      <c r="AT40" s="63"/>
      <c r="AU40" s="63"/>
      <c r="AV40" s="63"/>
      <c r="AW40" s="97"/>
      <c r="AX40" s="91">
        <f t="shared" si="8"/>
        <v>0</v>
      </c>
      <c r="AY40" s="70">
        <f t="shared" si="10"/>
        <v>0</v>
      </c>
      <c r="AZ40" s="65"/>
      <c r="BA40" s="65"/>
      <c r="BB40" s="65"/>
      <c r="BC40" s="65"/>
      <c r="BD40" s="65"/>
      <c r="BE40" s="65"/>
      <c r="BF40" s="65"/>
      <c r="BG40" s="65"/>
      <c r="BH40" s="65"/>
      <c r="BI40" s="65"/>
      <c r="BJ40" s="65"/>
      <c r="BK40" s="65"/>
    </row>
    <row r="41" spans="1:63" x14ac:dyDescent="0.3">
      <c r="A41" s="63" t="s">
        <v>389</v>
      </c>
      <c r="B41" s="63"/>
      <c r="C41" s="63"/>
      <c r="D41" s="63"/>
      <c r="E41" s="97"/>
      <c r="F41" s="63"/>
      <c r="G41" s="63"/>
      <c r="H41" s="63"/>
      <c r="I41" s="97"/>
      <c r="J41" s="63"/>
      <c r="K41" s="63"/>
      <c r="L41" s="63"/>
      <c r="M41" s="97"/>
      <c r="N41" s="63"/>
      <c r="O41" s="63"/>
      <c r="P41" s="63"/>
      <c r="Q41" s="97"/>
      <c r="R41" s="91">
        <f t="shared" si="7"/>
        <v>0</v>
      </c>
      <c r="S41" s="70">
        <f t="shared" si="9"/>
        <v>0</v>
      </c>
      <c r="T41" s="90"/>
      <c r="U41" s="90"/>
      <c r="V41" s="90"/>
      <c r="W41" s="90"/>
      <c r="X41" s="90"/>
      <c r="Y41" s="65"/>
      <c r="Z41" s="65"/>
      <c r="AA41" s="65"/>
      <c r="AB41" s="65"/>
      <c r="AC41" s="65"/>
      <c r="AD41" s="65"/>
      <c r="AE41" s="65"/>
      <c r="AG41" s="63" t="s">
        <v>389</v>
      </c>
      <c r="AH41" s="63"/>
      <c r="AI41" s="63"/>
      <c r="AJ41" s="63"/>
      <c r="AK41" s="97"/>
      <c r="AL41" s="63"/>
      <c r="AM41" s="63"/>
      <c r="AN41" s="63"/>
      <c r="AO41" s="97"/>
      <c r="AP41" s="63"/>
      <c r="AQ41" s="63"/>
      <c r="AR41" s="63"/>
      <c r="AS41" s="97"/>
      <c r="AT41" s="63"/>
      <c r="AU41" s="63"/>
      <c r="AV41" s="63"/>
      <c r="AW41" s="97"/>
      <c r="AX41" s="91">
        <f t="shared" si="8"/>
        <v>0</v>
      </c>
      <c r="AY41" s="70">
        <f t="shared" si="10"/>
        <v>0</v>
      </c>
      <c r="AZ41" s="65"/>
      <c r="BA41" s="65"/>
      <c r="BB41" s="65"/>
      <c r="BC41" s="65"/>
      <c r="BD41" s="65"/>
      <c r="BE41" s="65"/>
      <c r="BF41" s="65"/>
      <c r="BG41" s="65"/>
      <c r="BH41" s="65"/>
      <c r="BI41" s="65"/>
      <c r="BJ41" s="65"/>
      <c r="BK41" s="65"/>
    </row>
    <row r="42" spans="1:63" x14ac:dyDescent="0.3">
      <c r="A42" s="63" t="s">
        <v>390</v>
      </c>
      <c r="B42" s="63"/>
      <c r="C42" s="63"/>
      <c r="D42" s="63"/>
      <c r="E42" s="97"/>
      <c r="F42" s="63"/>
      <c r="G42" s="63"/>
      <c r="H42" s="63"/>
      <c r="I42" s="97"/>
      <c r="J42" s="63"/>
      <c r="K42" s="63"/>
      <c r="L42" s="63"/>
      <c r="M42" s="97"/>
      <c r="N42" s="63"/>
      <c r="O42" s="63"/>
      <c r="P42" s="63"/>
      <c r="Q42" s="97"/>
      <c r="R42" s="91">
        <f t="shared" si="7"/>
        <v>0</v>
      </c>
      <c r="S42" s="70">
        <f t="shared" si="9"/>
        <v>0</v>
      </c>
      <c r="T42" s="90"/>
      <c r="U42" s="90"/>
      <c r="V42" s="90"/>
      <c r="W42" s="90"/>
      <c r="X42" s="90"/>
      <c r="Y42" s="65"/>
      <c r="Z42" s="65"/>
      <c r="AA42" s="65"/>
      <c r="AB42" s="65"/>
      <c r="AC42" s="65"/>
      <c r="AD42" s="65"/>
      <c r="AE42" s="65"/>
      <c r="AG42" s="63" t="s">
        <v>390</v>
      </c>
      <c r="AH42" s="63"/>
      <c r="AI42" s="63"/>
      <c r="AJ42" s="63"/>
      <c r="AK42" s="97"/>
      <c r="AL42" s="63"/>
      <c r="AM42" s="63"/>
      <c r="AN42" s="63"/>
      <c r="AO42" s="97"/>
      <c r="AP42" s="63"/>
      <c r="AQ42" s="63"/>
      <c r="AR42" s="63"/>
      <c r="AS42" s="97"/>
      <c r="AT42" s="63"/>
      <c r="AU42" s="63"/>
      <c r="AV42" s="63"/>
      <c r="AW42" s="97"/>
      <c r="AX42" s="91">
        <f t="shared" si="8"/>
        <v>0</v>
      </c>
      <c r="AY42" s="70">
        <f t="shared" si="10"/>
        <v>0</v>
      </c>
      <c r="AZ42" s="65"/>
      <c r="BA42" s="65"/>
      <c r="BB42" s="65"/>
      <c r="BC42" s="65"/>
      <c r="BD42" s="65"/>
      <c r="BE42" s="65"/>
      <c r="BF42" s="65"/>
      <c r="BG42" s="65"/>
      <c r="BH42" s="65"/>
      <c r="BI42" s="65"/>
      <c r="BJ42" s="65"/>
      <c r="BK42" s="65"/>
    </row>
    <row r="43" spans="1:63" x14ac:dyDescent="0.3">
      <c r="A43" s="63" t="s">
        <v>391</v>
      </c>
      <c r="B43" s="63"/>
      <c r="C43" s="63"/>
      <c r="D43" s="63"/>
      <c r="E43" s="97"/>
      <c r="F43" s="63"/>
      <c r="G43" s="63"/>
      <c r="H43" s="63"/>
      <c r="I43" s="97"/>
      <c r="J43" s="63"/>
      <c r="K43" s="63"/>
      <c r="L43" s="63"/>
      <c r="M43" s="97"/>
      <c r="N43" s="63"/>
      <c r="O43" s="63"/>
      <c r="P43" s="63"/>
      <c r="Q43" s="97"/>
      <c r="R43" s="91">
        <f t="shared" si="7"/>
        <v>0</v>
      </c>
      <c r="S43" s="70">
        <f t="shared" si="9"/>
        <v>0</v>
      </c>
      <c r="T43" s="90"/>
      <c r="U43" s="90"/>
      <c r="V43" s="90"/>
      <c r="W43" s="90"/>
      <c r="X43" s="90"/>
      <c r="Y43" s="65"/>
      <c r="Z43" s="65"/>
      <c r="AA43" s="65"/>
      <c r="AB43" s="65"/>
      <c r="AC43" s="65"/>
      <c r="AD43" s="65"/>
      <c r="AE43" s="65"/>
      <c r="AG43" s="63" t="s">
        <v>391</v>
      </c>
      <c r="AH43" s="63"/>
      <c r="AI43" s="63"/>
      <c r="AJ43" s="63"/>
      <c r="AK43" s="97"/>
      <c r="AL43" s="63"/>
      <c r="AM43" s="63"/>
      <c r="AN43" s="63"/>
      <c r="AO43" s="97"/>
      <c r="AP43" s="63"/>
      <c r="AQ43" s="63"/>
      <c r="AR43" s="63"/>
      <c r="AS43" s="97"/>
      <c r="AT43" s="63"/>
      <c r="AU43" s="63"/>
      <c r="AV43" s="63"/>
      <c r="AW43" s="97"/>
      <c r="AX43" s="91">
        <f t="shared" si="8"/>
        <v>0</v>
      </c>
      <c r="AY43" s="70">
        <f t="shared" si="10"/>
        <v>0</v>
      </c>
      <c r="AZ43" s="65"/>
      <c r="BA43" s="65"/>
      <c r="BB43" s="65"/>
      <c r="BC43" s="65"/>
      <c r="BD43" s="65"/>
      <c r="BE43" s="65"/>
      <c r="BF43" s="65"/>
      <c r="BG43" s="65"/>
      <c r="BH43" s="65"/>
      <c r="BI43" s="65"/>
      <c r="BJ43" s="65"/>
      <c r="BK43" s="65"/>
    </row>
    <row r="44" spans="1:63" x14ac:dyDescent="0.3">
      <c r="A44" s="63" t="s">
        <v>392</v>
      </c>
      <c r="B44" s="63"/>
      <c r="C44" s="63"/>
      <c r="D44" s="63"/>
      <c r="E44" s="97"/>
      <c r="F44" s="63"/>
      <c r="G44" s="63"/>
      <c r="H44" s="63"/>
      <c r="I44" s="97"/>
      <c r="J44" s="63"/>
      <c r="K44" s="63"/>
      <c r="L44" s="63"/>
      <c r="M44" s="97"/>
      <c r="N44" s="63"/>
      <c r="O44" s="63"/>
      <c r="P44" s="63"/>
      <c r="Q44" s="97"/>
      <c r="R44" s="91">
        <f t="shared" si="7"/>
        <v>0</v>
      </c>
      <c r="S44" s="70">
        <f t="shared" si="9"/>
        <v>0</v>
      </c>
      <c r="T44" s="90"/>
      <c r="U44" s="90"/>
      <c r="V44" s="90"/>
      <c r="W44" s="90"/>
      <c r="X44" s="90"/>
      <c r="Y44" s="65"/>
      <c r="Z44" s="65"/>
      <c r="AA44" s="65"/>
      <c r="AB44" s="65"/>
      <c r="AC44" s="65"/>
      <c r="AD44" s="65"/>
      <c r="AE44" s="65"/>
      <c r="AG44" s="63" t="s">
        <v>392</v>
      </c>
      <c r="AH44" s="63"/>
      <c r="AI44" s="63"/>
      <c r="AJ44" s="63"/>
      <c r="AK44" s="97"/>
      <c r="AL44" s="63"/>
      <c r="AM44" s="63"/>
      <c r="AN44" s="63"/>
      <c r="AO44" s="97"/>
      <c r="AP44" s="63"/>
      <c r="AQ44" s="63"/>
      <c r="AR44" s="63"/>
      <c r="AS44" s="97"/>
      <c r="AT44" s="63"/>
      <c r="AU44" s="63"/>
      <c r="AV44" s="63"/>
      <c r="AW44" s="97"/>
      <c r="AX44" s="91">
        <f t="shared" si="8"/>
        <v>0</v>
      </c>
      <c r="AY44" s="70">
        <f t="shared" si="10"/>
        <v>0</v>
      </c>
      <c r="AZ44" s="65"/>
      <c r="BA44" s="65"/>
      <c r="BB44" s="65"/>
      <c r="BC44" s="65"/>
      <c r="BD44" s="65"/>
      <c r="BE44" s="65"/>
      <c r="BF44" s="65"/>
      <c r="BG44" s="65"/>
      <c r="BH44" s="65"/>
      <c r="BI44" s="65"/>
      <c r="BJ44" s="65"/>
      <c r="BK44" s="65"/>
    </row>
    <row r="45" spans="1:63" x14ac:dyDescent="0.3">
      <c r="A45" s="63" t="s">
        <v>393</v>
      </c>
      <c r="B45" s="63"/>
      <c r="C45" s="63"/>
      <c r="D45" s="63"/>
      <c r="E45" s="97"/>
      <c r="F45" s="63"/>
      <c r="G45" s="63"/>
      <c r="H45" s="63"/>
      <c r="I45" s="97"/>
      <c r="J45" s="63"/>
      <c r="K45" s="63"/>
      <c r="L45" s="63"/>
      <c r="M45" s="97"/>
      <c r="N45" s="63"/>
      <c r="O45" s="63"/>
      <c r="P45" s="63"/>
      <c r="Q45" s="97"/>
      <c r="R45" s="91">
        <f t="shared" si="7"/>
        <v>0</v>
      </c>
      <c r="S45" s="70">
        <f t="shared" si="9"/>
        <v>0</v>
      </c>
      <c r="T45" s="90"/>
      <c r="U45" s="90"/>
      <c r="V45" s="90"/>
      <c r="W45" s="90"/>
      <c r="X45" s="90"/>
      <c r="Y45" s="65"/>
      <c r="Z45" s="65"/>
      <c r="AA45" s="65"/>
      <c r="AB45" s="65"/>
      <c r="AC45" s="65"/>
      <c r="AD45" s="65"/>
      <c r="AE45" s="65"/>
      <c r="AG45" s="63" t="s">
        <v>393</v>
      </c>
      <c r="AH45" s="63"/>
      <c r="AI45" s="63"/>
      <c r="AJ45" s="63"/>
      <c r="AK45" s="97"/>
      <c r="AL45" s="63"/>
      <c r="AM45" s="63"/>
      <c r="AN45" s="63"/>
      <c r="AO45" s="97"/>
      <c r="AP45" s="63"/>
      <c r="AQ45" s="63"/>
      <c r="AR45" s="63"/>
      <c r="AS45" s="97"/>
      <c r="AT45" s="63"/>
      <c r="AU45" s="63"/>
      <c r="AV45" s="63"/>
      <c r="AW45" s="97"/>
      <c r="AX45" s="91">
        <f t="shared" si="8"/>
        <v>0</v>
      </c>
      <c r="AY45" s="70">
        <f t="shared" si="10"/>
        <v>0</v>
      </c>
      <c r="AZ45" s="65"/>
      <c r="BA45" s="65"/>
      <c r="BB45" s="65"/>
      <c r="BC45" s="65"/>
      <c r="BD45" s="65"/>
      <c r="BE45" s="65"/>
      <c r="BF45" s="65"/>
      <c r="BG45" s="65"/>
      <c r="BH45" s="65"/>
      <c r="BI45" s="63"/>
      <c r="BJ45" s="63"/>
      <c r="BK45" s="63"/>
    </row>
    <row r="46" spans="1:63" x14ac:dyDescent="0.3">
      <c r="A46" s="63" t="s">
        <v>394</v>
      </c>
      <c r="B46" s="63"/>
      <c r="C46" s="63"/>
      <c r="D46" s="63"/>
      <c r="E46" s="97"/>
      <c r="F46" s="63"/>
      <c r="G46" s="63"/>
      <c r="H46" s="63"/>
      <c r="I46" s="97"/>
      <c r="J46" s="63"/>
      <c r="K46" s="63"/>
      <c r="L46" s="63"/>
      <c r="M46" s="97"/>
      <c r="N46" s="63"/>
      <c r="O46" s="63"/>
      <c r="P46" s="63"/>
      <c r="Q46" s="97"/>
      <c r="R46" s="91">
        <f t="shared" si="7"/>
        <v>0</v>
      </c>
      <c r="S46" s="70">
        <f t="shared" si="9"/>
        <v>0</v>
      </c>
      <c r="T46" s="90"/>
      <c r="U46" s="90"/>
      <c r="V46" s="90"/>
      <c r="W46" s="90"/>
      <c r="X46" s="90"/>
      <c r="Y46" s="65"/>
      <c r="Z46" s="65"/>
      <c r="AA46" s="65"/>
      <c r="AB46" s="65"/>
      <c r="AC46" s="65"/>
      <c r="AD46" s="65"/>
      <c r="AE46" s="65"/>
      <c r="AG46" s="63" t="s">
        <v>394</v>
      </c>
      <c r="AH46" s="63"/>
      <c r="AI46" s="63"/>
      <c r="AJ46" s="63"/>
      <c r="AK46" s="97"/>
      <c r="AL46" s="63"/>
      <c r="AM46" s="63"/>
      <c r="AN46" s="63"/>
      <c r="AO46" s="97"/>
      <c r="AP46" s="63"/>
      <c r="AQ46" s="63"/>
      <c r="AR46" s="63"/>
      <c r="AS46" s="97"/>
      <c r="AT46" s="63"/>
      <c r="AU46" s="63"/>
      <c r="AV46" s="63"/>
      <c r="AW46" s="97"/>
      <c r="AX46" s="91">
        <f t="shared" si="8"/>
        <v>0</v>
      </c>
      <c r="AY46" s="70">
        <f t="shared" si="10"/>
        <v>0</v>
      </c>
      <c r="AZ46" s="65"/>
      <c r="BA46" s="65"/>
      <c r="BB46" s="65"/>
      <c r="BC46" s="65"/>
      <c r="BD46" s="65"/>
      <c r="BE46" s="65"/>
      <c r="BF46" s="65"/>
      <c r="BG46" s="65"/>
      <c r="BH46" s="65"/>
      <c r="BI46" s="63"/>
      <c r="BJ46" s="63"/>
      <c r="BK46" s="63"/>
    </row>
    <row r="47" spans="1:63" x14ac:dyDescent="0.3">
      <c r="A47" s="63" t="s">
        <v>395</v>
      </c>
      <c r="B47" s="63"/>
      <c r="C47" s="63"/>
      <c r="D47" s="63"/>
      <c r="E47" s="97"/>
      <c r="F47" s="63"/>
      <c r="G47" s="63"/>
      <c r="H47" s="63"/>
      <c r="I47" s="97"/>
      <c r="J47" s="63"/>
      <c r="K47" s="63"/>
      <c r="L47" s="63"/>
      <c r="M47" s="97"/>
      <c r="N47" s="63"/>
      <c r="O47" s="63"/>
      <c r="P47" s="63"/>
      <c r="Q47" s="97"/>
      <c r="R47" s="91">
        <f t="shared" si="7"/>
        <v>0</v>
      </c>
      <c r="S47" s="70">
        <f t="shared" si="9"/>
        <v>0</v>
      </c>
      <c r="T47" s="90"/>
      <c r="U47" s="90"/>
      <c r="V47" s="90"/>
      <c r="W47" s="90"/>
      <c r="X47" s="90"/>
      <c r="Y47" s="65"/>
      <c r="Z47" s="65"/>
      <c r="AA47" s="65"/>
      <c r="AB47" s="65"/>
      <c r="AC47" s="65"/>
      <c r="AD47" s="65"/>
      <c r="AE47" s="65"/>
      <c r="AG47" s="63" t="s">
        <v>395</v>
      </c>
      <c r="AH47" s="63"/>
      <c r="AI47" s="63"/>
      <c r="AJ47" s="63"/>
      <c r="AK47" s="97"/>
      <c r="AL47" s="63"/>
      <c r="AM47" s="63"/>
      <c r="AN47" s="63"/>
      <c r="AO47" s="97"/>
      <c r="AP47" s="63"/>
      <c r="AQ47" s="63"/>
      <c r="AR47" s="63"/>
      <c r="AS47" s="97"/>
      <c r="AT47" s="63"/>
      <c r="AU47" s="63"/>
      <c r="AV47" s="63"/>
      <c r="AW47" s="97"/>
      <c r="AX47" s="91">
        <f t="shared" si="8"/>
        <v>0</v>
      </c>
      <c r="AY47" s="70">
        <f t="shared" si="10"/>
        <v>0</v>
      </c>
      <c r="AZ47" s="65"/>
      <c r="BA47" s="65"/>
      <c r="BB47" s="65"/>
      <c r="BC47" s="65"/>
      <c r="BD47" s="65"/>
      <c r="BE47" s="65"/>
      <c r="BF47" s="65"/>
      <c r="BG47" s="65"/>
      <c r="BH47" s="65"/>
      <c r="BI47" s="63"/>
      <c r="BJ47" s="63"/>
      <c r="BK47" s="63"/>
    </row>
    <row r="48" spans="1:63" x14ac:dyDescent="0.3">
      <c r="A48" s="63" t="s">
        <v>396</v>
      </c>
      <c r="B48" s="63"/>
      <c r="C48" s="63"/>
      <c r="D48" s="63"/>
      <c r="E48" s="97"/>
      <c r="F48" s="63"/>
      <c r="G48" s="63"/>
      <c r="H48" s="63"/>
      <c r="I48" s="97"/>
      <c r="J48" s="63"/>
      <c r="K48" s="63"/>
      <c r="L48" s="63"/>
      <c r="M48" s="97"/>
      <c r="N48" s="63"/>
      <c r="O48" s="63"/>
      <c r="P48" s="63"/>
      <c r="Q48" s="97"/>
      <c r="R48" s="91">
        <f t="shared" si="7"/>
        <v>0</v>
      </c>
      <c r="S48" s="70">
        <f t="shared" si="9"/>
        <v>0</v>
      </c>
      <c r="T48" s="90"/>
      <c r="U48" s="90"/>
      <c r="V48" s="90"/>
      <c r="W48" s="90"/>
      <c r="X48" s="90"/>
      <c r="Y48" s="65"/>
      <c r="Z48" s="65"/>
      <c r="AA48" s="65"/>
      <c r="AB48" s="65"/>
      <c r="AC48" s="65"/>
      <c r="AD48" s="65"/>
      <c r="AE48" s="65"/>
      <c r="AG48" s="63" t="s">
        <v>396</v>
      </c>
      <c r="AH48" s="63"/>
      <c r="AI48" s="63"/>
      <c r="AJ48" s="63"/>
      <c r="AK48" s="97"/>
      <c r="AL48" s="63"/>
      <c r="AM48" s="63"/>
      <c r="AN48" s="63"/>
      <c r="AO48" s="97"/>
      <c r="AP48" s="63"/>
      <c r="AQ48" s="63"/>
      <c r="AR48" s="63"/>
      <c r="AS48" s="97"/>
      <c r="AT48" s="63"/>
      <c r="AU48" s="63"/>
      <c r="AV48" s="63"/>
      <c r="AW48" s="97"/>
      <c r="AX48" s="91">
        <f t="shared" si="8"/>
        <v>0</v>
      </c>
      <c r="AY48" s="70">
        <f t="shared" si="10"/>
        <v>0</v>
      </c>
      <c r="AZ48" s="65"/>
      <c r="BA48" s="65"/>
      <c r="BB48" s="65"/>
      <c r="BC48" s="65"/>
      <c r="BD48" s="65"/>
      <c r="BE48" s="65"/>
      <c r="BF48" s="65"/>
      <c r="BG48" s="65"/>
      <c r="BH48" s="65"/>
      <c r="BI48" s="65"/>
      <c r="BJ48" s="65"/>
      <c r="BK48" s="65"/>
    </row>
    <row r="49" spans="1:63" x14ac:dyDescent="0.3">
      <c r="A49" s="63" t="s">
        <v>397</v>
      </c>
      <c r="B49" s="63"/>
      <c r="C49" s="63"/>
      <c r="D49" s="63"/>
      <c r="E49" s="97"/>
      <c r="F49" s="63"/>
      <c r="G49" s="63"/>
      <c r="H49" s="63"/>
      <c r="I49" s="97"/>
      <c r="J49" s="63"/>
      <c r="K49" s="63"/>
      <c r="L49" s="63"/>
      <c r="M49" s="97"/>
      <c r="N49" s="63"/>
      <c r="O49" s="63"/>
      <c r="P49" s="63"/>
      <c r="Q49" s="97"/>
      <c r="R49" s="91">
        <f t="shared" si="7"/>
        <v>0</v>
      </c>
      <c r="S49" s="70">
        <f t="shared" si="9"/>
        <v>0</v>
      </c>
      <c r="T49" s="90"/>
      <c r="U49" s="90"/>
      <c r="V49" s="90"/>
      <c r="W49" s="90"/>
      <c r="X49" s="90"/>
      <c r="Y49" s="65"/>
      <c r="Z49" s="65"/>
      <c r="AA49" s="65"/>
      <c r="AB49" s="65"/>
      <c r="AC49" s="65"/>
      <c r="AD49" s="65"/>
      <c r="AE49" s="65"/>
      <c r="AG49" s="63" t="s">
        <v>397</v>
      </c>
      <c r="AH49" s="63"/>
      <c r="AI49" s="63"/>
      <c r="AJ49" s="63"/>
      <c r="AK49" s="97"/>
      <c r="AL49" s="63"/>
      <c r="AM49" s="63"/>
      <c r="AN49" s="63"/>
      <c r="AO49" s="97"/>
      <c r="AP49" s="63"/>
      <c r="AQ49" s="63"/>
      <c r="AR49" s="63"/>
      <c r="AS49" s="97"/>
      <c r="AT49" s="63"/>
      <c r="AU49" s="63"/>
      <c r="AV49" s="63"/>
      <c r="AW49" s="97"/>
      <c r="AX49" s="91">
        <f t="shared" si="8"/>
        <v>0</v>
      </c>
      <c r="AY49" s="70">
        <f t="shared" si="10"/>
        <v>0</v>
      </c>
      <c r="AZ49" s="65"/>
      <c r="BA49" s="65"/>
      <c r="BB49" s="65"/>
      <c r="BC49" s="65"/>
      <c r="BD49" s="65"/>
      <c r="BE49" s="65"/>
      <c r="BF49" s="65"/>
      <c r="BG49" s="65"/>
      <c r="BH49" s="65"/>
      <c r="BI49" s="65"/>
      <c r="BJ49" s="65"/>
      <c r="BK49" s="65"/>
    </row>
    <row r="50" spans="1:63" x14ac:dyDescent="0.3">
      <c r="A50" s="63" t="s">
        <v>398</v>
      </c>
      <c r="B50" s="63"/>
      <c r="C50" s="63"/>
      <c r="D50" s="63"/>
      <c r="E50" s="97"/>
      <c r="F50" s="63"/>
      <c r="G50" s="63"/>
      <c r="H50" s="63"/>
      <c r="I50" s="97"/>
      <c r="J50" s="63"/>
      <c r="K50" s="63"/>
      <c r="L50" s="63"/>
      <c r="M50" s="97"/>
      <c r="N50" s="63"/>
      <c r="O50" s="63"/>
      <c r="P50" s="63"/>
      <c r="Q50" s="97"/>
      <c r="R50" s="91">
        <f t="shared" si="7"/>
        <v>0</v>
      </c>
      <c r="S50" s="70">
        <f t="shared" si="9"/>
        <v>0</v>
      </c>
      <c r="T50" s="90"/>
      <c r="U50" s="90"/>
      <c r="V50" s="90"/>
      <c r="W50" s="90"/>
      <c r="X50" s="90"/>
      <c r="Y50" s="65"/>
      <c r="Z50" s="65"/>
      <c r="AA50" s="65"/>
      <c r="AB50" s="65"/>
      <c r="AC50" s="65"/>
      <c r="AD50" s="65"/>
      <c r="AE50" s="65"/>
      <c r="AG50" s="63" t="s">
        <v>398</v>
      </c>
      <c r="AH50" s="63"/>
      <c r="AI50" s="63"/>
      <c r="AJ50" s="63"/>
      <c r="AK50" s="97"/>
      <c r="AL50" s="63"/>
      <c r="AM50" s="63"/>
      <c r="AN50" s="63"/>
      <c r="AO50" s="97"/>
      <c r="AP50" s="63"/>
      <c r="AQ50" s="63"/>
      <c r="AR50" s="63"/>
      <c r="AS50" s="97"/>
      <c r="AT50" s="63"/>
      <c r="AU50" s="63"/>
      <c r="AV50" s="63"/>
      <c r="AW50" s="97"/>
      <c r="AX50" s="91">
        <f t="shared" si="8"/>
        <v>0</v>
      </c>
      <c r="AY50" s="70">
        <f t="shared" si="10"/>
        <v>0</v>
      </c>
      <c r="AZ50" s="65"/>
      <c r="BA50" s="65"/>
      <c r="BB50" s="65"/>
      <c r="BC50" s="65"/>
      <c r="BD50" s="65"/>
      <c r="BE50" s="65"/>
      <c r="BF50" s="65"/>
      <c r="BG50" s="65"/>
      <c r="BH50" s="65"/>
      <c r="BI50" s="65"/>
      <c r="BJ50" s="65"/>
      <c r="BK50" s="65"/>
    </row>
    <row r="51" spans="1:63" x14ac:dyDescent="0.3">
      <c r="A51" s="63" t="s">
        <v>399</v>
      </c>
      <c r="B51" s="63"/>
      <c r="C51" s="63"/>
      <c r="D51" s="63"/>
      <c r="E51" s="97"/>
      <c r="F51" s="63"/>
      <c r="G51" s="63"/>
      <c r="H51" s="63"/>
      <c r="I51" s="97"/>
      <c r="J51" s="63"/>
      <c r="K51" s="63"/>
      <c r="L51" s="63"/>
      <c r="M51" s="97"/>
      <c r="N51" s="63"/>
      <c r="O51" s="63"/>
      <c r="P51" s="63"/>
      <c r="Q51" s="97"/>
      <c r="R51" s="91">
        <f t="shared" si="7"/>
        <v>0</v>
      </c>
      <c r="S51" s="70">
        <f t="shared" si="9"/>
        <v>0</v>
      </c>
      <c r="T51" s="90"/>
      <c r="U51" s="90"/>
      <c r="V51" s="90"/>
      <c r="W51" s="90"/>
      <c r="X51" s="90"/>
      <c r="Y51" s="65"/>
      <c r="Z51" s="65"/>
      <c r="AA51" s="65"/>
      <c r="AB51" s="65"/>
      <c r="AC51" s="65"/>
      <c r="AD51" s="65"/>
      <c r="AE51" s="65"/>
      <c r="AG51" s="63" t="s">
        <v>399</v>
      </c>
      <c r="AH51" s="63"/>
      <c r="AI51" s="63"/>
      <c r="AJ51" s="63"/>
      <c r="AK51" s="97"/>
      <c r="AL51" s="63"/>
      <c r="AM51" s="63"/>
      <c r="AN51" s="63"/>
      <c r="AO51" s="97"/>
      <c r="AP51" s="63"/>
      <c r="AQ51" s="63"/>
      <c r="AR51" s="63"/>
      <c r="AS51" s="97"/>
      <c r="AT51" s="63"/>
      <c r="AU51" s="63"/>
      <c r="AV51" s="63"/>
      <c r="AW51" s="97"/>
      <c r="AX51" s="91">
        <f t="shared" si="8"/>
        <v>0</v>
      </c>
      <c r="AY51" s="70">
        <f t="shared" si="10"/>
        <v>0</v>
      </c>
      <c r="AZ51" s="65"/>
      <c r="BA51" s="65"/>
      <c r="BB51" s="65"/>
      <c r="BC51" s="65"/>
      <c r="BD51" s="65"/>
      <c r="BE51" s="65"/>
      <c r="BF51" s="65"/>
      <c r="BG51" s="65"/>
      <c r="BH51" s="65"/>
      <c r="BI51" s="65"/>
      <c r="BJ51" s="65"/>
      <c r="BK51" s="65"/>
    </row>
    <row r="52" spans="1:63" x14ac:dyDescent="0.3">
      <c r="A52" s="63" t="s">
        <v>400</v>
      </c>
      <c r="B52" s="63"/>
      <c r="C52" s="63"/>
      <c r="D52" s="63"/>
      <c r="E52" s="97"/>
      <c r="F52" s="63"/>
      <c r="G52" s="63"/>
      <c r="H52" s="63"/>
      <c r="I52" s="97"/>
      <c r="J52" s="63"/>
      <c r="K52" s="63"/>
      <c r="L52" s="63"/>
      <c r="M52" s="97"/>
      <c r="N52" s="63"/>
      <c r="O52" s="63"/>
      <c r="P52" s="63"/>
      <c r="Q52" s="97"/>
      <c r="R52" s="91">
        <f t="shared" si="7"/>
        <v>0</v>
      </c>
      <c r="S52" s="70">
        <f t="shared" si="9"/>
        <v>0</v>
      </c>
      <c r="T52" s="90"/>
      <c r="U52" s="90"/>
      <c r="V52" s="90"/>
      <c r="W52" s="90"/>
      <c r="X52" s="90"/>
      <c r="Y52" s="65"/>
      <c r="Z52" s="65"/>
      <c r="AA52" s="65"/>
      <c r="AB52" s="65"/>
      <c r="AC52" s="65"/>
      <c r="AD52" s="65"/>
      <c r="AE52" s="65"/>
      <c r="AG52" s="63" t="s">
        <v>400</v>
      </c>
      <c r="AH52" s="63"/>
      <c r="AI52" s="63"/>
      <c r="AJ52" s="63"/>
      <c r="AK52" s="97"/>
      <c r="AL52" s="63"/>
      <c r="AM52" s="63"/>
      <c r="AN52" s="63"/>
      <c r="AO52" s="97"/>
      <c r="AP52" s="63"/>
      <c r="AQ52" s="63"/>
      <c r="AR52" s="63"/>
      <c r="AS52" s="97"/>
      <c r="AT52" s="63"/>
      <c r="AU52" s="63"/>
      <c r="AV52" s="63"/>
      <c r="AW52" s="97"/>
      <c r="AX52" s="91">
        <f t="shared" si="8"/>
        <v>0</v>
      </c>
      <c r="AY52" s="70">
        <f t="shared" si="10"/>
        <v>0</v>
      </c>
      <c r="AZ52" s="65"/>
      <c r="BA52" s="65"/>
      <c r="BB52" s="65"/>
      <c r="BC52" s="65"/>
      <c r="BD52" s="65"/>
      <c r="BE52" s="65"/>
      <c r="BF52" s="65"/>
      <c r="BG52" s="65"/>
      <c r="BH52" s="65"/>
      <c r="BI52" s="65"/>
      <c r="BJ52" s="65"/>
      <c r="BK52" s="65"/>
    </row>
    <row r="53" spans="1:63" x14ac:dyDescent="0.3">
      <c r="A53" s="63" t="s">
        <v>401</v>
      </c>
      <c r="B53" s="63"/>
      <c r="C53" s="63"/>
      <c r="D53" s="63"/>
      <c r="E53" s="97"/>
      <c r="F53" s="63"/>
      <c r="G53" s="63"/>
      <c r="H53" s="63"/>
      <c r="I53" s="97"/>
      <c r="J53" s="63"/>
      <c r="K53" s="63"/>
      <c r="L53" s="63"/>
      <c r="M53" s="97"/>
      <c r="N53" s="63"/>
      <c r="O53" s="63"/>
      <c r="P53" s="63"/>
      <c r="Q53" s="97"/>
      <c r="R53" s="91">
        <f t="shared" si="7"/>
        <v>0</v>
      </c>
      <c r="S53" s="70">
        <f t="shared" si="9"/>
        <v>0</v>
      </c>
      <c r="T53" s="90"/>
      <c r="U53" s="90"/>
      <c r="V53" s="90"/>
      <c r="W53" s="90"/>
      <c r="X53" s="90"/>
      <c r="Y53" s="65"/>
      <c r="Z53" s="65"/>
      <c r="AA53" s="65"/>
      <c r="AB53" s="65"/>
      <c r="AC53" s="65"/>
      <c r="AD53" s="65"/>
      <c r="AE53" s="65"/>
      <c r="AG53" s="63" t="s">
        <v>401</v>
      </c>
      <c r="AH53" s="63"/>
      <c r="AI53" s="63"/>
      <c r="AJ53" s="63"/>
      <c r="AK53" s="97"/>
      <c r="AL53" s="63"/>
      <c r="AM53" s="63"/>
      <c r="AN53" s="63"/>
      <c r="AO53" s="97"/>
      <c r="AP53" s="63"/>
      <c r="AQ53" s="63"/>
      <c r="AR53" s="63"/>
      <c r="AS53" s="97"/>
      <c r="AT53" s="63"/>
      <c r="AU53" s="63"/>
      <c r="AV53" s="63"/>
      <c r="AW53" s="97"/>
      <c r="AX53" s="91">
        <f t="shared" si="8"/>
        <v>0</v>
      </c>
      <c r="AY53" s="70">
        <f t="shared" si="10"/>
        <v>0</v>
      </c>
      <c r="AZ53" s="65"/>
      <c r="BA53" s="65"/>
      <c r="BB53" s="65"/>
      <c r="BC53" s="65"/>
      <c r="BD53" s="65"/>
      <c r="BE53" s="65"/>
      <c r="BF53" s="65"/>
      <c r="BG53" s="65"/>
      <c r="BH53" s="65"/>
      <c r="BI53" s="65"/>
      <c r="BJ53" s="65"/>
      <c r="BK53" s="65"/>
    </row>
    <row r="54" spans="1:63" x14ac:dyDescent="0.3">
      <c r="A54" s="63" t="s">
        <v>402</v>
      </c>
      <c r="B54" s="63"/>
      <c r="C54" s="63"/>
      <c r="D54" s="63"/>
      <c r="E54" s="97"/>
      <c r="F54" s="63"/>
      <c r="G54" s="63"/>
      <c r="H54" s="63"/>
      <c r="I54" s="97"/>
      <c r="J54" s="63"/>
      <c r="K54" s="63"/>
      <c r="L54" s="63"/>
      <c r="M54" s="97"/>
      <c r="N54" s="63"/>
      <c r="O54" s="63"/>
      <c r="P54" s="63"/>
      <c r="Q54" s="97"/>
      <c r="R54" s="91">
        <f t="shared" si="7"/>
        <v>0</v>
      </c>
      <c r="S54" s="70">
        <f t="shared" si="9"/>
        <v>0</v>
      </c>
      <c r="T54" s="90"/>
      <c r="U54" s="90"/>
      <c r="V54" s="90"/>
      <c r="W54" s="90"/>
      <c r="X54" s="90"/>
      <c r="Y54" s="65"/>
      <c r="Z54" s="65"/>
      <c r="AA54" s="65"/>
      <c r="AB54" s="65"/>
      <c r="AC54" s="65"/>
      <c r="AD54" s="65"/>
      <c r="AE54" s="65"/>
      <c r="AG54" s="63" t="s">
        <v>402</v>
      </c>
      <c r="AH54" s="63"/>
      <c r="AI54" s="63"/>
      <c r="AJ54" s="63"/>
      <c r="AK54" s="97"/>
      <c r="AL54" s="63"/>
      <c r="AM54" s="63"/>
      <c r="AN54" s="63"/>
      <c r="AO54" s="97"/>
      <c r="AP54" s="63"/>
      <c r="AQ54" s="63"/>
      <c r="AR54" s="63"/>
      <c r="AS54" s="97"/>
      <c r="AT54" s="63"/>
      <c r="AU54" s="63"/>
      <c r="AV54" s="63"/>
      <c r="AW54" s="97"/>
      <c r="AX54" s="91">
        <f t="shared" si="8"/>
        <v>0</v>
      </c>
      <c r="AY54" s="70">
        <f t="shared" si="10"/>
        <v>0</v>
      </c>
      <c r="AZ54" s="65"/>
      <c r="BA54" s="65"/>
      <c r="BB54" s="65"/>
      <c r="BC54" s="65"/>
      <c r="BD54" s="65"/>
      <c r="BE54" s="65"/>
      <c r="BF54" s="65"/>
      <c r="BG54" s="65"/>
      <c r="BH54" s="65"/>
      <c r="BI54" s="65"/>
      <c r="BJ54" s="65"/>
      <c r="BK54" s="65"/>
    </row>
    <row r="55" spans="1:63" x14ac:dyDescent="0.3">
      <c r="A55" s="63" t="s">
        <v>403</v>
      </c>
      <c r="B55" s="63"/>
      <c r="C55" s="63"/>
      <c r="D55" s="63"/>
      <c r="E55" s="97"/>
      <c r="F55" s="63"/>
      <c r="G55" s="63"/>
      <c r="H55" s="63"/>
      <c r="I55" s="97"/>
      <c r="J55" s="63"/>
      <c r="K55" s="63"/>
      <c r="L55" s="63"/>
      <c r="M55" s="97"/>
      <c r="N55" s="63"/>
      <c r="O55" s="63"/>
      <c r="P55" s="63"/>
      <c r="Q55" s="97"/>
      <c r="R55" s="91">
        <f t="shared" si="7"/>
        <v>0</v>
      </c>
      <c r="S55" s="70">
        <f t="shared" si="9"/>
        <v>0</v>
      </c>
      <c r="T55" s="90"/>
      <c r="U55" s="90"/>
      <c r="V55" s="90"/>
      <c r="W55" s="90"/>
      <c r="X55" s="90"/>
      <c r="Y55" s="65"/>
      <c r="Z55" s="65"/>
      <c r="AA55" s="65"/>
      <c r="AB55" s="65"/>
      <c r="AC55" s="65"/>
      <c r="AD55" s="65"/>
      <c r="AE55" s="65"/>
      <c r="AG55" s="63" t="s">
        <v>403</v>
      </c>
      <c r="AH55" s="63"/>
      <c r="AI55" s="63"/>
      <c r="AJ55" s="63"/>
      <c r="AK55" s="97"/>
      <c r="AL55" s="63"/>
      <c r="AM55" s="63"/>
      <c r="AN55" s="63"/>
      <c r="AO55" s="97"/>
      <c r="AP55" s="63"/>
      <c r="AQ55" s="63"/>
      <c r="AR55" s="63"/>
      <c r="AS55" s="97"/>
      <c r="AT55" s="63"/>
      <c r="AU55" s="63"/>
      <c r="AV55" s="63"/>
      <c r="AW55" s="97"/>
      <c r="AX55" s="91">
        <f t="shared" si="8"/>
        <v>0</v>
      </c>
      <c r="AY55" s="70">
        <f t="shared" si="10"/>
        <v>0</v>
      </c>
      <c r="AZ55" s="65"/>
      <c r="BA55" s="65"/>
      <c r="BB55" s="65"/>
      <c r="BC55" s="65"/>
      <c r="BD55" s="65"/>
      <c r="BE55" s="65"/>
      <c r="BF55" s="65"/>
      <c r="BG55" s="65"/>
      <c r="BH55" s="65"/>
      <c r="BI55" s="65"/>
      <c r="BJ55" s="65"/>
      <c r="BK55" s="65"/>
    </row>
    <row r="56" spans="1:63" x14ac:dyDescent="0.3">
      <c r="A56" s="63" t="s">
        <v>404</v>
      </c>
      <c r="B56" s="63"/>
      <c r="C56" s="63"/>
      <c r="D56" s="63"/>
      <c r="E56" s="97"/>
      <c r="F56" s="63"/>
      <c r="G56" s="63"/>
      <c r="H56" s="63"/>
      <c r="I56" s="97"/>
      <c r="J56" s="63"/>
      <c r="K56" s="63"/>
      <c r="L56" s="63"/>
      <c r="M56" s="97"/>
      <c r="N56" s="63"/>
      <c r="O56" s="63"/>
      <c r="P56" s="63"/>
      <c r="Q56" s="97"/>
      <c r="R56" s="91">
        <f t="shared" si="7"/>
        <v>0</v>
      </c>
      <c r="S56" s="70">
        <f t="shared" si="9"/>
        <v>0</v>
      </c>
      <c r="T56" s="90"/>
      <c r="U56" s="90"/>
      <c r="V56" s="90"/>
      <c r="W56" s="90"/>
      <c r="X56" s="90"/>
      <c r="Y56" s="65"/>
      <c r="Z56" s="65"/>
      <c r="AA56" s="65"/>
      <c r="AB56" s="65"/>
      <c r="AC56" s="65"/>
      <c r="AD56" s="65"/>
      <c r="AE56" s="65"/>
      <c r="AG56" s="63" t="s">
        <v>404</v>
      </c>
      <c r="AH56" s="63"/>
      <c r="AI56" s="63"/>
      <c r="AJ56" s="63"/>
      <c r="AK56" s="97"/>
      <c r="AL56" s="63"/>
      <c r="AM56" s="63"/>
      <c r="AN56" s="63"/>
      <c r="AO56" s="97"/>
      <c r="AP56" s="63"/>
      <c r="AQ56" s="63"/>
      <c r="AR56" s="63"/>
      <c r="AS56" s="97"/>
      <c r="AT56" s="63"/>
      <c r="AU56" s="63"/>
      <c r="AV56" s="63"/>
      <c r="AW56" s="97"/>
      <c r="AX56" s="91">
        <f t="shared" si="8"/>
        <v>0</v>
      </c>
      <c r="AY56" s="70">
        <f t="shared" si="10"/>
        <v>0</v>
      </c>
      <c r="AZ56" s="65"/>
      <c r="BA56" s="65"/>
      <c r="BB56" s="65"/>
      <c r="BC56" s="65"/>
      <c r="BD56" s="65"/>
      <c r="BE56" s="65"/>
      <c r="BF56" s="65"/>
      <c r="BG56" s="65"/>
      <c r="BH56" s="65"/>
      <c r="BI56" s="65"/>
      <c r="BJ56" s="65"/>
      <c r="BK56" s="65"/>
    </row>
    <row r="57" spans="1:63" x14ac:dyDescent="0.3">
      <c r="A57" s="63" t="s">
        <v>405</v>
      </c>
      <c r="B57" s="63"/>
      <c r="C57" s="63"/>
      <c r="D57" s="63"/>
      <c r="E57" s="97"/>
      <c r="F57" s="63"/>
      <c r="G57" s="63"/>
      <c r="H57" s="63"/>
      <c r="I57" s="97"/>
      <c r="J57" s="63"/>
      <c r="K57" s="63"/>
      <c r="L57" s="63"/>
      <c r="M57" s="97"/>
      <c r="N57" s="63"/>
      <c r="O57" s="63"/>
      <c r="P57" s="63"/>
      <c r="Q57" s="97"/>
      <c r="R57" s="91">
        <f t="shared" si="7"/>
        <v>0</v>
      </c>
      <c r="S57" s="70">
        <f t="shared" si="9"/>
        <v>0</v>
      </c>
      <c r="T57" s="90"/>
      <c r="U57" s="90"/>
      <c r="V57" s="90"/>
      <c r="W57" s="90"/>
      <c r="X57" s="90"/>
      <c r="Y57" s="65"/>
      <c r="Z57" s="65"/>
      <c r="AA57" s="65"/>
      <c r="AB57" s="65"/>
      <c r="AC57" s="65"/>
      <c r="AD57" s="65"/>
      <c r="AE57" s="65"/>
      <c r="AG57" s="63" t="s">
        <v>405</v>
      </c>
      <c r="AH57" s="63"/>
      <c r="AI57" s="63"/>
      <c r="AJ57" s="63"/>
      <c r="AK57" s="97"/>
      <c r="AL57" s="63"/>
      <c r="AM57" s="63"/>
      <c r="AN57" s="63"/>
      <c r="AO57" s="97"/>
      <c r="AP57" s="63"/>
      <c r="AQ57" s="63"/>
      <c r="AR57" s="63"/>
      <c r="AS57" s="97"/>
      <c r="AT57" s="63"/>
      <c r="AU57" s="63"/>
      <c r="AV57" s="63"/>
      <c r="AW57" s="97"/>
      <c r="AX57" s="91">
        <f t="shared" si="8"/>
        <v>0</v>
      </c>
      <c r="AY57" s="70">
        <f t="shared" si="10"/>
        <v>0</v>
      </c>
      <c r="AZ57" s="65"/>
      <c r="BA57" s="65"/>
      <c r="BB57" s="65"/>
      <c r="BC57" s="65"/>
      <c r="BD57" s="65"/>
      <c r="BE57" s="65"/>
      <c r="BF57" s="65"/>
      <c r="BG57" s="65"/>
      <c r="BH57" s="65"/>
      <c r="BI57" s="65"/>
      <c r="BJ57" s="65"/>
      <c r="BK57" s="65"/>
    </row>
    <row r="58" spans="1:63" x14ac:dyDescent="0.3">
      <c r="A58" s="67" t="s">
        <v>406</v>
      </c>
      <c r="B58" s="64">
        <f t="shared" ref="B58:Q58" si="11">SUM(B37:B57)</f>
        <v>0</v>
      </c>
      <c r="C58" s="64">
        <f t="shared" si="11"/>
        <v>0</v>
      </c>
      <c r="D58" s="64">
        <f t="shared" si="11"/>
        <v>0</v>
      </c>
      <c r="E58" s="98">
        <f t="shared" si="11"/>
        <v>0</v>
      </c>
      <c r="F58" s="64">
        <f t="shared" si="11"/>
        <v>0</v>
      </c>
      <c r="G58" s="64">
        <f t="shared" si="11"/>
        <v>0</v>
      </c>
      <c r="H58" s="64">
        <f t="shared" si="11"/>
        <v>0</v>
      </c>
      <c r="I58" s="98">
        <f t="shared" si="11"/>
        <v>0</v>
      </c>
      <c r="J58" s="64">
        <f t="shared" si="11"/>
        <v>0</v>
      </c>
      <c r="K58" s="64">
        <f t="shared" si="11"/>
        <v>0</v>
      </c>
      <c r="L58" s="64">
        <f t="shared" si="11"/>
        <v>0</v>
      </c>
      <c r="M58" s="98">
        <f t="shared" si="11"/>
        <v>0</v>
      </c>
      <c r="N58" s="64">
        <f t="shared" si="11"/>
        <v>0</v>
      </c>
      <c r="O58" s="64">
        <f t="shared" si="11"/>
        <v>0</v>
      </c>
      <c r="P58" s="64">
        <f t="shared" si="11"/>
        <v>0</v>
      </c>
      <c r="Q58" s="98">
        <f t="shared" si="11"/>
        <v>0</v>
      </c>
      <c r="R58" s="64">
        <f t="shared" ref="R58:AE58" si="12">SUM(R37:R57)</f>
        <v>0</v>
      </c>
      <c r="S58" s="70">
        <f t="shared" si="12"/>
        <v>0</v>
      </c>
      <c r="T58" s="64">
        <f t="shared" si="12"/>
        <v>0</v>
      </c>
      <c r="U58" s="64">
        <f t="shared" si="12"/>
        <v>0</v>
      </c>
      <c r="V58" s="64">
        <f t="shared" si="12"/>
        <v>0</v>
      </c>
      <c r="W58" s="64">
        <f t="shared" si="12"/>
        <v>0</v>
      </c>
      <c r="X58" s="64">
        <f t="shared" si="12"/>
        <v>0</v>
      </c>
      <c r="Y58" s="64">
        <f t="shared" si="12"/>
        <v>0</v>
      </c>
      <c r="Z58" s="64">
        <f t="shared" si="12"/>
        <v>0</v>
      </c>
      <c r="AA58" s="64">
        <f t="shared" si="12"/>
        <v>0</v>
      </c>
      <c r="AB58" s="64">
        <f t="shared" si="12"/>
        <v>0</v>
      </c>
      <c r="AC58" s="64">
        <f t="shared" si="12"/>
        <v>0</v>
      </c>
      <c r="AD58" s="64">
        <f t="shared" si="12"/>
        <v>0</v>
      </c>
      <c r="AE58" s="64">
        <f t="shared" si="12"/>
        <v>0</v>
      </c>
      <c r="AG58" s="67" t="s">
        <v>406</v>
      </c>
      <c r="AH58" s="64">
        <f t="shared" ref="AH58:AW58" si="13">SUM(AH37:AH57)</f>
        <v>0</v>
      </c>
      <c r="AI58" s="64">
        <f t="shared" si="13"/>
        <v>0</v>
      </c>
      <c r="AJ58" s="64">
        <f t="shared" si="13"/>
        <v>0</v>
      </c>
      <c r="AK58" s="98">
        <f t="shared" si="13"/>
        <v>0</v>
      </c>
      <c r="AL58" s="64">
        <f t="shared" si="13"/>
        <v>0</v>
      </c>
      <c r="AM58" s="64">
        <f t="shared" si="13"/>
        <v>0</v>
      </c>
      <c r="AN58" s="64">
        <f t="shared" si="13"/>
        <v>0</v>
      </c>
      <c r="AO58" s="98">
        <f t="shared" si="13"/>
        <v>0</v>
      </c>
      <c r="AP58" s="64">
        <f t="shared" si="13"/>
        <v>0</v>
      </c>
      <c r="AQ58" s="64">
        <f t="shared" si="13"/>
        <v>0</v>
      </c>
      <c r="AR58" s="64">
        <f t="shared" si="13"/>
        <v>0</v>
      </c>
      <c r="AS58" s="98">
        <f t="shared" si="13"/>
        <v>0</v>
      </c>
      <c r="AT58" s="64">
        <f t="shared" si="13"/>
        <v>0</v>
      </c>
      <c r="AU58" s="64">
        <f t="shared" si="13"/>
        <v>0</v>
      </c>
      <c r="AV58" s="64">
        <f t="shared" si="13"/>
        <v>0</v>
      </c>
      <c r="AW58" s="98">
        <f t="shared" si="13"/>
        <v>0</v>
      </c>
      <c r="AX58" s="92">
        <f t="shared" ref="AX58:BK58" si="14">SUM(AX37:AX57)</f>
        <v>0</v>
      </c>
      <c r="AY58" s="71">
        <f t="shared" si="14"/>
        <v>0</v>
      </c>
      <c r="AZ58" s="64">
        <f t="shared" si="14"/>
        <v>0</v>
      </c>
      <c r="BA58" s="64">
        <f t="shared" si="14"/>
        <v>0</v>
      </c>
      <c r="BB58" s="64">
        <f t="shared" si="14"/>
        <v>0</v>
      </c>
      <c r="BC58" s="64">
        <f t="shared" si="14"/>
        <v>0</v>
      </c>
      <c r="BD58" s="64">
        <f t="shared" si="14"/>
        <v>0</v>
      </c>
      <c r="BE58" s="64">
        <f t="shared" si="14"/>
        <v>0</v>
      </c>
      <c r="BF58" s="64">
        <f t="shared" si="14"/>
        <v>0</v>
      </c>
      <c r="BG58" s="64">
        <f t="shared" si="14"/>
        <v>0</v>
      </c>
      <c r="BH58" s="64">
        <f t="shared" si="14"/>
        <v>0</v>
      </c>
      <c r="BI58" s="64">
        <f t="shared" si="14"/>
        <v>0</v>
      </c>
      <c r="BJ58" s="64">
        <f t="shared" si="14"/>
        <v>0</v>
      </c>
      <c r="BK58" s="64">
        <f t="shared" si="14"/>
        <v>0</v>
      </c>
    </row>
  </sheetData>
  <mergeCells count="44">
    <mergeCell ref="AN35:AO35"/>
    <mergeCell ref="AR35:AS35"/>
    <mergeCell ref="AV35:AW35"/>
    <mergeCell ref="R35:S35"/>
    <mergeCell ref="T35:Y35"/>
    <mergeCell ref="Z35:AE35"/>
    <mergeCell ref="AG35:AG36"/>
    <mergeCell ref="AJ35:AK35"/>
    <mergeCell ref="A35:A36"/>
    <mergeCell ref="D35:E35"/>
    <mergeCell ref="H35:I35"/>
    <mergeCell ref="L35:M35"/>
    <mergeCell ref="P35:Q35"/>
    <mergeCell ref="BF35:BK35"/>
    <mergeCell ref="AR9:AS9"/>
    <mergeCell ref="AV9:AW9"/>
    <mergeCell ref="BF9:BK9"/>
    <mergeCell ref="AZ9:BE9"/>
    <mergeCell ref="AX35:AY35"/>
    <mergeCell ref="AZ35:BE35"/>
    <mergeCell ref="AX9:AY9"/>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I4:BK4"/>
    <mergeCell ref="A4:BH4"/>
    <mergeCell ref="BI1:BK1"/>
    <mergeCell ref="BI2:BK2"/>
    <mergeCell ref="BI3:BK3"/>
    <mergeCell ref="A1:BH1"/>
    <mergeCell ref="A2:BH2"/>
    <mergeCell ref="A3:BH3"/>
  </mergeCells>
  <pageMargins left="0.7" right="0.7" top="0.75" bottom="0.75" header="0.3" footer="0.3"/>
  <pageSetup scale="18"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49DA3-DEAB-4243-8C65-C670859D1A0D}">
  <sheetPr>
    <tabColor theme="6" tint="0.79998168889431442"/>
    <pageSetUpPr fitToPage="1"/>
  </sheetPr>
  <dimension ref="A1:XFD18"/>
  <sheetViews>
    <sheetView view="pageBreakPreview" topLeftCell="A12" zoomScale="60" zoomScaleNormal="60" workbookViewId="0">
      <selection activeCell="A14" sqref="A14"/>
    </sheetView>
  </sheetViews>
  <sheetFormatPr baseColWidth="10" defaultColWidth="10.88671875" defaultRowHeight="13.8" x14ac:dyDescent="0.3"/>
  <cols>
    <col min="1" max="1" width="15" style="32" customWidth="1"/>
    <col min="2" max="2" width="8.33203125" style="32" customWidth="1"/>
    <col min="3" max="3" width="20.6640625" style="32" customWidth="1"/>
    <col min="4" max="4" width="14.6640625" style="32" customWidth="1"/>
    <col min="5" max="5" width="15.88671875" style="32" customWidth="1"/>
    <col min="6" max="6" width="41" style="32" customWidth="1"/>
    <col min="7" max="8" width="29.33203125" style="32" customWidth="1"/>
    <col min="9" max="9" width="23" style="32" customWidth="1"/>
    <col min="10" max="10" width="27.88671875" style="32" customWidth="1"/>
    <col min="11" max="11" width="15.33203125" style="32" customWidth="1"/>
    <col min="12" max="12" width="39.33203125" style="32" customWidth="1"/>
    <col min="13" max="13" width="21.109375" style="32" customWidth="1"/>
    <col min="14" max="18" width="8.6640625" style="32" customWidth="1"/>
    <col min="19" max="19" width="22.33203125" style="32" customWidth="1"/>
    <col min="20" max="20" width="30" style="32" customWidth="1"/>
    <col min="21" max="22" width="7.44140625" style="32" customWidth="1"/>
    <col min="23" max="23" width="8.88671875" style="32" customWidth="1"/>
    <col min="24" max="31" width="7.44140625" style="32" customWidth="1"/>
    <col min="32" max="32" width="5.88671875" style="32" customWidth="1"/>
    <col min="33" max="43" width="8.109375" style="32" customWidth="1"/>
    <col min="44" max="44" width="5.88671875" style="32" customWidth="1"/>
    <col min="45" max="45" width="17.109375" style="32" customWidth="1"/>
    <col min="46" max="46" width="15.88671875" style="96" customWidth="1"/>
    <col min="47" max="49" width="20.33203125" style="32" customWidth="1"/>
    <col min="50" max="51" width="24.44140625" style="32" customWidth="1"/>
    <col min="52" max="16382" width="10.88671875" style="32"/>
    <col min="16383" max="16383" width="9" style="32" customWidth="1"/>
    <col min="16384" max="16384" width="10.88671875" style="32"/>
  </cols>
  <sheetData>
    <row r="1" spans="1:51 16384:16384" ht="15.9" customHeight="1" x14ac:dyDescent="0.3">
      <c r="A1" s="574" t="s">
        <v>0</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6"/>
      <c r="AX1" s="569" t="s">
        <v>1</v>
      </c>
      <c r="AY1" s="570"/>
    </row>
    <row r="2" spans="1:51 16384:16384" ht="15.9" customHeight="1" x14ac:dyDescent="0.3">
      <c r="A2" s="577" t="s">
        <v>2</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c r="AW2" s="579"/>
      <c r="AX2" s="571" t="s">
        <v>3</v>
      </c>
      <c r="AY2" s="572"/>
    </row>
    <row r="3" spans="1:51 16384:16384" ht="15" customHeight="1" x14ac:dyDescent="0.3">
      <c r="A3" s="580" t="s">
        <v>162</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2"/>
      <c r="AX3" s="571" t="s">
        <v>5</v>
      </c>
      <c r="AY3" s="572"/>
    </row>
    <row r="4" spans="1:51 16384:16384" ht="15.9" customHeight="1" x14ac:dyDescent="0.3">
      <c r="A4" s="574"/>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6"/>
      <c r="AX4" s="573" t="s">
        <v>163</v>
      </c>
      <c r="AY4" s="573"/>
    </row>
    <row r="5" spans="1:51 16384:16384" ht="15" customHeight="1" x14ac:dyDescent="0.3">
      <c r="A5" s="557" t="s">
        <v>164</v>
      </c>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9"/>
      <c r="AG5" s="560" t="s">
        <v>13</v>
      </c>
      <c r="AH5" s="561"/>
      <c r="AI5" s="561"/>
      <c r="AJ5" s="561"/>
      <c r="AK5" s="561"/>
      <c r="AL5" s="561"/>
      <c r="AM5" s="561"/>
      <c r="AN5" s="561"/>
      <c r="AO5" s="561"/>
      <c r="AP5" s="561"/>
      <c r="AQ5" s="561"/>
      <c r="AR5" s="561"/>
      <c r="AS5" s="561"/>
      <c r="AT5" s="562"/>
      <c r="AU5" s="554" t="s">
        <v>165</v>
      </c>
      <c r="AV5" s="554" t="s">
        <v>166</v>
      </c>
      <c r="AW5" s="554" t="s">
        <v>167</v>
      </c>
      <c r="AX5" s="554" t="s">
        <v>168</v>
      </c>
      <c r="AY5" s="554" t="s">
        <v>169</v>
      </c>
    </row>
    <row r="6" spans="1:51 16384:16384" ht="15" customHeight="1" x14ac:dyDescent="0.3">
      <c r="A6" s="591" t="s">
        <v>9</v>
      </c>
      <c r="B6" s="592">
        <v>45351</v>
      </c>
      <c r="C6" s="593"/>
      <c r="D6" s="562"/>
      <c r="E6" s="594" t="s">
        <v>11</v>
      </c>
      <c r="F6" s="594"/>
      <c r="G6" s="590"/>
      <c r="H6" s="590"/>
      <c r="I6" s="560"/>
      <c r="J6" s="561"/>
      <c r="K6" s="561"/>
      <c r="L6" s="561"/>
      <c r="M6" s="561"/>
      <c r="N6" s="561"/>
      <c r="O6" s="561"/>
      <c r="P6" s="561"/>
      <c r="Q6" s="561"/>
      <c r="R6" s="561"/>
      <c r="S6" s="561"/>
      <c r="T6" s="561"/>
      <c r="U6" s="33"/>
      <c r="V6" s="33"/>
      <c r="W6" s="33"/>
      <c r="X6" s="33"/>
      <c r="Y6" s="33"/>
      <c r="Z6" s="33"/>
      <c r="AA6" s="33"/>
      <c r="AB6" s="33"/>
      <c r="AC6" s="33"/>
      <c r="AD6" s="33"/>
      <c r="AE6" s="33"/>
      <c r="AF6" s="34"/>
      <c r="AG6" s="563"/>
      <c r="AH6" s="564"/>
      <c r="AI6" s="564"/>
      <c r="AJ6" s="564"/>
      <c r="AK6" s="564"/>
      <c r="AL6" s="564"/>
      <c r="AM6" s="564"/>
      <c r="AN6" s="564"/>
      <c r="AO6" s="564"/>
      <c r="AP6" s="564"/>
      <c r="AQ6" s="564"/>
      <c r="AR6" s="564"/>
      <c r="AS6" s="564"/>
      <c r="AT6" s="565"/>
      <c r="AU6" s="555"/>
      <c r="AV6" s="555"/>
      <c r="AW6" s="555"/>
      <c r="AX6" s="555"/>
      <c r="AY6" s="555"/>
    </row>
    <row r="7" spans="1:51 16384:16384" ht="15" customHeight="1" x14ac:dyDescent="0.3">
      <c r="A7" s="591"/>
      <c r="B7" s="593"/>
      <c r="C7" s="593"/>
      <c r="D7" s="565"/>
      <c r="E7" s="594" t="s">
        <v>12</v>
      </c>
      <c r="F7" s="594"/>
      <c r="G7" s="595"/>
      <c r="H7" s="595"/>
      <c r="I7" s="563"/>
      <c r="J7" s="564"/>
      <c r="K7" s="564"/>
      <c r="L7" s="564"/>
      <c r="M7" s="564"/>
      <c r="N7" s="564"/>
      <c r="O7" s="564"/>
      <c r="P7" s="564"/>
      <c r="Q7" s="564"/>
      <c r="R7" s="564"/>
      <c r="S7" s="564"/>
      <c r="T7" s="564"/>
      <c r="U7" s="35"/>
      <c r="V7" s="35"/>
      <c r="W7" s="35"/>
      <c r="X7" s="35"/>
      <c r="Y7" s="35"/>
      <c r="Z7" s="35"/>
      <c r="AA7" s="35"/>
      <c r="AB7" s="35"/>
      <c r="AC7" s="35"/>
      <c r="AD7" s="35"/>
      <c r="AE7" s="35"/>
      <c r="AF7" s="36"/>
      <c r="AG7" s="563"/>
      <c r="AH7" s="564"/>
      <c r="AI7" s="564"/>
      <c r="AJ7" s="564"/>
      <c r="AK7" s="564"/>
      <c r="AL7" s="564"/>
      <c r="AM7" s="564"/>
      <c r="AN7" s="564"/>
      <c r="AO7" s="564"/>
      <c r="AP7" s="564"/>
      <c r="AQ7" s="564"/>
      <c r="AR7" s="564"/>
      <c r="AS7" s="564"/>
      <c r="AT7" s="565"/>
      <c r="AU7" s="555"/>
      <c r="AV7" s="555"/>
      <c r="AW7" s="555"/>
      <c r="AX7" s="555"/>
      <c r="AY7" s="555"/>
    </row>
    <row r="8" spans="1:51 16384:16384" ht="15" customHeight="1" x14ac:dyDescent="0.3">
      <c r="A8" s="591"/>
      <c r="B8" s="593"/>
      <c r="C8" s="593"/>
      <c r="D8" s="568"/>
      <c r="E8" s="594" t="s">
        <v>13</v>
      </c>
      <c r="F8" s="594"/>
      <c r="G8" s="590" t="s">
        <v>14</v>
      </c>
      <c r="H8" s="590"/>
      <c r="I8" s="566"/>
      <c r="J8" s="567"/>
      <c r="K8" s="567"/>
      <c r="L8" s="567"/>
      <c r="M8" s="567"/>
      <c r="N8" s="567"/>
      <c r="O8" s="567"/>
      <c r="P8" s="567"/>
      <c r="Q8" s="567"/>
      <c r="R8" s="567"/>
      <c r="S8" s="567"/>
      <c r="T8" s="567"/>
      <c r="U8" s="37"/>
      <c r="V8" s="37"/>
      <c r="W8" s="37"/>
      <c r="X8" s="37"/>
      <c r="Y8" s="37"/>
      <c r="Z8" s="37"/>
      <c r="AA8" s="37"/>
      <c r="AB8" s="37"/>
      <c r="AC8" s="37"/>
      <c r="AD8" s="37"/>
      <c r="AE8" s="37"/>
      <c r="AF8" s="38"/>
      <c r="AG8" s="563"/>
      <c r="AH8" s="564"/>
      <c r="AI8" s="564"/>
      <c r="AJ8" s="564"/>
      <c r="AK8" s="564"/>
      <c r="AL8" s="564"/>
      <c r="AM8" s="564"/>
      <c r="AN8" s="564"/>
      <c r="AO8" s="564"/>
      <c r="AP8" s="564"/>
      <c r="AQ8" s="564"/>
      <c r="AR8" s="564"/>
      <c r="AS8" s="564"/>
      <c r="AT8" s="565"/>
      <c r="AU8" s="555"/>
      <c r="AV8" s="555"/>
      <c r="AW8" s="555"/>
      <c r="AX8" s="555"/>
      <c r="AY8" s="555"/>
    </row>
    <row r="9" spans="1:51 16384:16384" ht="15" customHeight="1" x14ac:dyDescent="0.3">
      <c r="A9" s="557" t="s">
        <v>170</v>
      </c>
      <c r="B9" s="558"/>
      <c r="C9" s="558"/>
      <c r="D9" s="558"/>
      <c r="E9" s="590" t="s">
        <v>56</v>
      </c>
      <c r="F9" s="590"/>
      <c r="G9" s="590"/>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63"/>
      <c r="AH9" s="564"/>
      <c r="AI9" s="564"/>
      <c r="AJ9" s="564"/>
      <c r="AK9" s="564"/>
      <c r="AL9" s="564"/>
      <c r="AM9" s="564"/>
      <c r="AN9" s="564"/>
      <c r="AO9" s="564"/>
      <c r="AP9" s="564"/>
      <c r="AQ9" s="564"/>
      <c r="AR9" s="564"/>
      <c r="AS9" s="564"/>
      <c r="AT9" s="565"/>
      <c r="AU9" s="555"/>
      <c r="AV9" s="555"/>
      <c r="AW9" s="555"/>
      <c r="AX9" s="555"/>
      <c r="AY9" s="555"/>
    </row>
    <row r="10" spans="1:51 16384:16384" ht="15" customHeight="1" x14ac:dyDescent="0.3">
      <c r="A10" s="557" t="s">
        <v>171</v>
      </c>
      <c r="B10" s="558"/>
      <c r="C10" s="558"/>
      <c r="D10" s="558"/>
      <c r="E10" s="590" t="s">
        <v>172</v>
      </c>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66"/>
      <c r="AH10" s="567"/>
      <c r="AI10" s="567"/>
      <c r="AJ10" s="567"/>
      <c r="AK10" s="567"/>
      <c r="AL10" s="567"/>
      <c r="AM10" s="567"/>
      <c r="AN10" s="567"/>
      <c r="AO10" s="567"/>
      <c r="AP10" s="567"/>
      <c r="AQ10" s="567"/>
      <c r="AR10" s="567"/>
      <c r="AS10" s="567"/>
      <c r="AT10" s="568"/>
      <c r="AU10" s="555"/>
      <c r="AV10" s="555"/>
      <c r="AW10" s="555"/>
      <c r="AX10" s="555"/>
      <c r="AY10" s="555"/>
    </row>
    <row r="11" spans="1:51 16384:16384" ht="39.9" customHeight="1" x14ac:dyDescent="0.3">
      <c r="A11" s="587" t="s">
        <v>173</v>
      </c>
      <c r="B11" s="588"/>
      <c r="C11" s="588"/>
      <c r="D11" s="588"/>
      <c r="E11" s="589"/>
      <c r="F11" s="554" t="s">
        <v>174</v>
      </c>
      <c r="G11" s="554" t="s">
        <v>175</v>
      </c>
      <c r="H11" s="554" t="s">
        <v>176</v>
      </c>
      <c r="I11" s="554" t="s">
        <v>177</v>
      </c>
      <c r="J11" s="554" t="s">
        <v>178</v>
      </c>
      <c r="K11" s="554" t="s">
        <v>179</v>
      </c>
      <c r="L11" s="554" t="s">
        <v>180</v>
      </c>
      <c r="M11" s="554" t="s">
        <v>181</v>
      </c>
      <c r="N11" s="587" t="s">
        <v>182</v>
      </c>
      <c r="O11" s="588"/>
      <c r="P11" s="588"/>
      <c r="Q11" s="588"/>
      <c r="R11" s="589"/>
      <c r="S11" s="554" t="s">
        <v>183</v>
      </c>
      <c r="T11" s="554" t="s">
        <v>184</v>
      </c>
      <c r="U11" s="557" t="s">
        <v>185</v>
      </c>
      <c r="V11" s="558"/>
      <c r="W11" s="558"/>
      <c r="X11" s="558"/>
      <c r="Y11" s="558"/>
      <c r="Z11" s="558"/>
      <c r="AA11" s="558"/>
      <c r="AB11" s="558"/>
      <c r="AC11" s="558"/>
      <c r="AD11" s="558"/>
      <c r="AE11" s="558"/>
      <c r="AF11" s="559"/>
      <c r="AG11" s="557" t="s">
        <v>186</v>
      </c>
      <c r="AH11" s="558"/>
      <c r="AI11" s="558"/>
      <c r="AJ11" s="558"/>
      <c r="AK11" s="558"/>
      <c r="AL11" s="558"/>
      <c r="AM11" s="558"/>
      <c r="AN11" s="558"/>
      <c r="AO11" s="558"/>
      <c r="AP11" s="558"/>
      <c r="AQ11" s="558"/>
      <c r="AR11" s="559"/>
      <c r="AS11" s="587" t="s">
        <v>40</v>
      </c>
      <c r="AT11" s="589"/>
      <c r="AU11" s="555"/>
      <c r="AV11" s="555"/>
      <c r="AW11" s="555"/>
      <c r="AX11" s="555"/>
      <c r="AY11" s="555"/>
    </row>
    <row r="12" spans="1:51 16384:16384" ht="123" customHeight="1" x14ac:dyDescent="0.3">
      <c r="A12" s="39" t="s">
        <v>187</v>
      </c>
      <c r="B12" s="39" t="s">
        <v>188</v>
      </c>
      <c r="C12" s="39" t="s">
        <v>189</v>
      </c>
      <c r="D12" s="39" t="s">
        <v>190</v>
      </c>
      <c r="E12" s="39" t="s">
        <v>191</v>
      </c>
      <c r="F12" s="556"/>
      <c r="G12" s="556"/>
      <c r="H12" s="556"/>
      <c r="I12" s="556"/>
      <c r="J12" s="556"/>
      <c r="K12" s="556"/>
      <c r="L12" s="556"/>
      <c r="M12" s="556"/>
      <c r="N12" s="39">
        <v>2020</v>
      </c>
      <c r="O12" s="39">
        <v>2021</v>
      </c>
      <c r="P12" s="39">
        <v>2022</v>
      </c>
      <c r="Q12" s="39">
        <v>2023</v>
      </c>
      <c r="R12" s="39">
        <v>2024</v>
      </c>
      <c r="S12" s="556"/>
      <c r="T12" s="556"/>
      <c r="U12" s="45" t="s">
        <v>29</v>
      </c>
      <c r="V12" s="45" t="s">
        <v>8</v>
      </c>
      <c r="W12" s="45" t="s">
        <v>30</v>
      </c>
      <c r="X12" s="45" t="s">
        <v>31</v>
      </c>
      <c r="Y12" s="45" t="s">
        <v>32</v>
      </c>
      <c r="Z12" s="45" t="s">
        <v>33</v>
      </c>
      <c r="AA12" s="45" t="s">
        <v>34</v>
      </c>
      <c r="AB12" s="45" t="s">
        <v>35</v>
      </c>
      <c r="AC12" s="45" t="s">
        <v>36</v>
      </c>
      <c r="AD12" s="45" t="s">
        <v>37</v>
      </c>
      <c r="AE12" s="45" t="s">
        <v>38</v>
      </c>
      <c r="AF12" s="45" t="s">
        <v>39</v>
      </c>
      <c r="AG12" s="45" t="s">
        <v>29</v>
      </c>
      <c r="AH12" s="45" t="s">
        <v>8</v>
      </c>
      <c r="AI12" s="45" t="s">
        <v>30</v>
      </c>
      <c r="AJ12" s="45" t="s">
        <v>31</v>
      </c>
      <c r="AK12" s="45" t="s">
        <v>32</v>
      </c>
      <c r="AL12" s="45" t="s">
        <v>33</v>
      </c>
      <c r="AM12" s="45" t="s">
        <v>34</v>
      </c>
      <c r="AN12" s="45" t="s">
        <v>35</v>
      </c>
      <c r="AO12" s="45" t="s">
        <v>36</v>
      </c>
      <c r="AP12" s="45" t="s">
        <v>37</v>
      </c>
      <c r="AQ12" s="45" t="s">
        <v>38</v>
      </c>
      <c r="AR12" s="45" t="s">
        <v>39</v>
      </c>
      <c r="AS12" s="39" t="s">
        <v>192</v>
      </c>
      <c r="AT12" s="95" t="s">
        <v>193</v>
      </c>
      <c r="AU12" s="556"/>
      <c r="AV12" s="556"/>
      <c r="AW12" s="556"/>
      <c r="AX12" s="556"/>
      <c r="AY12" s="556"/>
    </row>
    <row r="13" spans="1:51 16384:16384" ht="105" customHeight="1" x14ac:dyDescent="0.3">
      <c r="A13" s="40"/>
      <c r="B13" s="40"/>
      <c r="C13" s="40">
        <v>11</v>
      </c>
      <c r="D13" s="41" t="s">
        <v>407</v>
      </c>
      <c r="E13" s="40"/>
      <c r="F13" s="155" t="s">
        <v>408</v>
      </c>
      <c r="G13" s="41" t="s">
        <v>409</v>
      </c>
      <c r="H13" s="41" t="s">
        <v>410</v>
      </c>
      <c r="I13" s="41" t="s">
        <v>210</v>
      </c>
      <c r="J13" s="41" t="s">
        <v>198</v>
      </c>
      <c r="K13" s="41" t="s">
        <v>211</v>
      </c>
      <c r="L13" s="189" t="s">
        <v>410</v>
      </c>
      <c r="M13" s="41" t="s">
        <v>411</v>
      </c>
      <c r="N13" s="42"/>
      <c r="O13" s="42"/>
      <c r="P13" s="42"/>
      <c r="Q13" s="42"/>
      <c r="R13" s="145">
        <v>1</v>
      </c>
      <c r="S13" s="42" t="s">
        <v>286</v>
      </c>
      <c r="T13" s="42" t="s">
        <v>412</v>
      </c>
      <c r="U13" s="43"/>
      <c r="V13" s="43"/>
      <c r="W13" s="145"/>
      <c r="X13" s="145">
        <v>1</v>
      </c>
      <c r="Y13" s="43"/>
      <c r="Z13" s="145"/>
      <c r="AA13" s="43"/>
      <c r="AB13" s="43"/>
      <c r="AC13" s="43"/>
      <c r="AD13" s="43"/>
      <c r="AE13" s="43"/>
      <c r="AF13" s="43"/>
      <c r="AG13" s="43"/>
      <c r="AH13" s="43"/>
      <c r="AI13" s="43"/>
      <c r="AJ13" s="43"/>
      <c r="AK13" s="43"/>
      <c r="AL13" s="43"/>
      <c r="AM13" s="43"/>
      <c r="AN13" s="43"/>
      <c r="AO13" s="43"/>
      <c r="AP13" s="43"/>
      <c r="AQ13" s="43"/>
      <c r="AR13" s="43"/>
      <c r="AS13" s="40">
        <v>0</v>
      </c>
      <c r="AT13" s="204">
        <v>0</v>
      </c>
      <c r="AU13" s="41" t="s">
        <v>413</v>
      </c>
      <c r="AV13" s="41" t="s">
        <v>414</v>
      </c>
      <c r="AW13" s="41" t="s">
        <v>413</v>
      </c>
      <c r="AX13" s="193" t="s">
        <v>205</v>
      </c>
      <c r="AY13" s="193" t="s">
        <v>198</v>
      </c>
      <c r="XFD13" s="32" t="s">
        <v>312</v>
      </c>
    </row>
    <row r="14" spans="1:51 16384:16384" ht="186" customHeight="1" x14ac:dyDescent="0.3">
      <c r="A14" s="40"/>
      <c r="B14" s="40"/>
      <c r="C14" s="40">
        <v>11</v>
      </c>
      <c r="D14" s="159" t="s">
        <v>407</v>
      </c>
      <c r="E14" s="40"/>
      <c r="F14" s="158" t="s">
        <v>415</v>
      </c>
      <c r="G14" s="41" t="s">
        <v>416</v>
      </c>
      <c r="H14" s="41" t="s">
        <v>417</v>
      </c>
      <c r="I14" s="41" t="s">
        <v>210</v>
      </c>
      <c r="J14" s="41" t="s">
        <v>198</v>
      </c>
      <c r="K14" s="41" t="s">
        <v>211</v>
      </c>
      <c r="L14" s="189" t="s">
        <v>417</v>
      </c>
      <c r="M14" s="41" t="s">
        <v>411</v>
      </c>
      <c r="N14" s="43"/>
      <c r="O14" s="43"/>
      <c r="P14" s="43"/>
      <c r="Q14" s="43"/>
      <c r="R14" s="145">
        <v>1</v>
      </c>
      <c r="S14" s="42" t="s">
        <v>202</v>
      </c>
      <c r="T14" s="41" t="s">
        <v>418</v>
      </c>
      <c r="U14" s="43"/>
      <c r="V14" s="43"/>
      <c r="W14" s="145">
        <v>1</v>
      </c>
      <c r="X14" s="43"/>
      <c r="Y14" s="43"/>
      <c r="Z14" s="145"/>
      <c r="AA14" s="43"/>
      <c r="AB14" s="43"/>
      <c r="AC14" s="43"/>
      <c r="AD14" s="43"/>
      <c r="AE14" s="43"/>
      <c r="AF14" s="43"/>
      <c r="AG14" s="43"/>
      <c r="AH14" s="43"/>
      <c r="AI14" s="43"/>
      <c r="AJ14" s="43"/>
      <c r="AK14" s="43"/>
      <c r="AL14" s="43"/>
      <c r="AM14" s="43"/>
      <c r="AN14" s="43"/>
      <c r="AO14" s="43"/>
      <c r="AP14" s="43"/>
      <c r="AQ14" s="43"/>
      <c r="AR14" s="43"/>
      <c r="AS14" s="40">
        <v>0</v>
      </c>
      <c r="AT14" s="204">
        <v>0</v>
      </c>
      <c r="AU14" s="41" t="s">
        <v>413</v>
      </c>
      <c r="AV14" s="41" t="s">
        <v>414</v>
      </c>
      <c r="AW14" s="41" t="s">
        <v>413</v>
      </c>
      <c r="AX14" s="193" t="s">
        <v>205</v>
      </c>
      <c r="AY14" s="193" t="s">
        <v>198</v>
      </c>
      <c r="XFD14" s="32" t="s">
        <v>318</v>
      </c>
    </row>
    <row r="15" spans="1:51 16384:16384" x14ac:dyDescent="0.3">
      <c r="A15" s="596" t="s">
        <v>340</v>
      </c>
      <c r="B15" s="597"/>
      <c r="C15" s="597"/>
      <c r="D15" s="597"/>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597"/>
      <c r="AG15" s="597"/>
      <c r="AH15" s="597"/>
      <c r="AI15" s="597"/>
      <c r="AJ15" s="597"/>
      <c r="AK15" s="597"/>
      <c r="AL15" s="597"/>
      <c r="AM15" s="597"/>
      <c r="AN15" s="597"/>
      <c r="AO15" s="597"/>
      <c r="AP15" s="597"/>
      <c r="AQ15" s="597"/>
      <c r="AR15" s="597"/>
      <c r="AS15" s="597"/>
      <c r="AT15" s="597"/>
      <c r="AU15" s="597"/>
      <c r="AV15" s="597"/>
      <c r="AW15" s="597"/>
      <c r="AX15" s="597"/>
      <c r="AY15" s="598"/>
    </row>
    <row r="16" spans="1:51 16384:16384" x14ac:dyDescent="0.3">
      <c r="A16" s="584" t="s">
        <v>295</v>
      </c>
      <c r="B16" s="583" t="s">
        <v>296</v>
      </c>
      <c r="C16" s="583"/>
      <c r="D16" s="583"/>
      <c r="E16" s="583"/>
      <c r="F16" s="583"/>
      <c r="G16" s="585" t="s">
        <v>297</v>
      </c>
      <c r="H16" s="585"/>
      <c r="I16" s="585"/>
      <c r="J16" s="585"/>
      <c r="K16" s="585"/>
      <c r="L16" s="585"/>
      <c r="M16" s="585"/>
      <c r="N16" s="585"/>
      <c r="O16" s="583" t="s">
        <v>296</v>
      </c>
      <c r="P16" s="583"/>
      <c r="Q16" s="583"/>
      <c r="R16" s="583"/>
      <c r="S16" s="583"/>
      <c r="T16" s="583"/>
      <c r="U16" s="583" t="s">
        <v>296</v>
      </c>
      <c r="V16" s="583"/>
      <c r="W16" s="583"/>
      <c r="X16" s="583"/>
      <c r="Y16" s="583"/>
      <c r="Z16" s="583"/>
      <c r="AA16" s="583"/>
      <c r="AB16" s="583"/>
      <c r="AC16" s="583" t="s">
        <v>296</v>
      </c>
      <c r="AD16" s="583"/>
      <c r="AE16" s="583"/>
      <c r="AF16" s="583"/>
      <c r="AG16" s="583"/>
      <c r="AH16" s="583"/>
      <c r="AI16" s="583"/>
      <c r="AJ16" s="583"/>
      <c r="AK16" s="583"/>
      <c r="AL16" s="583"/>
      <c r="AM16" s="583"/>
      <c r="AN16" s="583"/>
      <c r="AO16" s="585" t="s">
        <v>298</v>
      </c>
      <c r="AP16" s="585"/>
      <c r="AQ16" s="585"/>
      <c r="AR16" s="585"/>
      <c r="AS16" s="583" t="s">
        <v>299</v>
      </c>
      <c r="AT16" s="583"/>
      <c r="AU16" s="583"/>
      <c r="AV16" s="583"/>
      <c r="AW16" s="583"/>
      <c r="AX16" s="583"/>
      <c r="AY16" s="583"/>
    </row>
    <row r="17" spans="1:51" x14ac:dyDescent="0.3">
      <c r="A17" s="584"/>
      <c r="B17" s="583" t="s">
        <v>419</v>
      </c>
      <c r="C17" s="583"/>
      <c r="D17" s="583"/>
      <c r="E17" s="583"/>
      <c r="F17" s="583"/>
      <c r="G17" s="585"/>
      <c r="H17" s="585"/>
      <c r="I17" s="585"/>
      <c r="J17" s="585"/>
      <c r="K17" s="585"/>
      <c r="L17" s="585"/>
      <c r="M17" s="585"/>
      <c r="N17" s="585"/>
      <c r="O17" s="583" t="s">
        <v>420</v>
      </c>
      <c r="P17" s="583"/>
      <c r="Q17" s="583"/>
      <c r="R17" s="583"/>
      <c r="S17" s="583"/>
      <c r="T17" s="583"/>
      <c r="U17" s="583" t="s">
        <v>300</v>
      </c>
      <c r="V17" s="583"/>
      <c r="W17" s="583"/>
      <c r="X17" s="583"/>
      <c r="Y17" s="583"/>
      <c r="Z17" s="583"/>
      <c r="AA17" s="583"/>
      <c r="AB17" s="583"/>
      <c r="AC17" s="583" t="s">
        <v>300</v>
      </c>
      <c r="AD17" s="583"/>
      <c r="AE17" s="583"/>
      <c r="AF17" s="583"/>
      <c r="AG17" s="583"/>
      <c r="AH17" s="583"/>
      <c r="AI17" s="583"/>
      <c r="AJ17" s="583"/>
      <c r="AK17" s="583"/>
      <c r="AL17" s="583"/>
      <c r="AM17" s="583"/>
      <c r="AN17" s="583"/>
      <c r="AO17" s="585"/>
      <c r="AP17" s="585"/>
      <c r="AQ17" s="585"/>
      <c r="AR17" s="585"/>
      <c r="AS17" s="583" t="s">
        <v>301</v>
      </c>
      <c r="AT17" s="583"/>
      <c r="AU17" s="583"/>
      <c r="AV17" s="583"/>
      <c r="AW17" s="583"/>
      <c r="AX17" s="583"/>
      <c r="AY17" s="583"/>
    </row>
    <row r="18" spans="1:51" x14ac:dyDescent="0.3">
      <c r="A18" s="584"/>
      <c r="B18" s="583" t="s">
        <v>343</v>
      </c>
      <c r="C18" s="583"/>
      <c r="D18" s="583"/>
      <c r="E18" s="583"/>
      <c r="F18" s="583"/>
      <c r="G18" s="585"/>
      <c r="H18" s="585"/>
      <c r="I18" s="585"/>
      <c r="J18" s="585"/>
      <c r="K18" s="585"/>
      <c r="L18" s="585"/>
      <c r="M18" s="585"/>
      <c r="N18" s="585"/>
      <c r="O18" s="583" t="s">
        <v>421</v>
      </c>
      <c r="P18" s="583"/>
      <c r="Q18" s="583"/>
      <c r="R18" s="583"/>
      <c r="S18" s="583"/>
      <c r="T18" s="583"/>
      <c r="U18" s="583" t="s">
        <v>302</v>
      </c>
      <c r="V18" s="583"/>
      <c r="W18" s="583"/>
      <c r="X18" s="583"/>
      <c r="Y18" s="583"/>
      <c r="Z18" s="583"/>
      <c r="AA18" s="583"/>
      <c r="AB18" s="583"/>
      <c r="AC18" s="583" t="s">
        <v>302</v>
      </c>
      <c r="AD18" s="583"/>
      <c r="AE18" s="583"/>
      <c r="AF18" s="583"/>
      <c r="AG18" s="583"/>
      <c r="AH18" s="583"/>
      <c r="AI18" s="583"/>
      <c r="AJ18" s="583"/>
      <c r="AK18" s="583"/>
      <c r="AL18" s="583"/>
      <c r="AM18" s="583"/>
      <c r="AN18" s="583"/>
      <c r="AO18" s="585"/>
      <c r="AP18" s="585"/>
      <c r="AQ18" s="585"/>
      <c r="AR18" s="585"/>
      <c r="AS18" s="583" t="s">
        <v>303</v>
      </c>
      <c r="AT18" s="583"/>
      <c r="AU18" s="583"/>
      <c r="AV18" s="583"/>
      <c r="AW18" s="583"/>
      <c r="AX18" s="583"/>
      <c r="AY18" s="583"/>
    </row>
  </sheetData>
  <mergeCells count="62">
    <mergeCell ref="A1:AW1"/>
    <mergeCell ref="AX1:AY1"/>
    <mergeCell ref="A2:AW2"/>
    <mergeCell ref="AX2:AY2"/>
    <mergeCell ref="A3:AW4"/>
    <mergeCell ref="AX3:AY3"/>
    <mergeCell ref="AX4:AY4"/>
    <mergeCell ref="AX5:AX12"/>
    <mergeCell ref="A10:D10"/>
    <mergeCell ref="E10:AF10"/>
    <mergeCell ref="A11:E11"/>
    <mergeCell ref="F11:F12"/>
    <mergeCell ref="L11:L12"/>
    <mergeCell ref="H11:H12"/>
    <mergeCell ref="I11:I12"/>
    <mergeCell ref="J11:J12"/>
    <mergeCell ref="K11:K12"/>
    <mergeCell ref="AS11:AT11"/>
    <mergeCell ref="M11:M12"/>
    <mergeCell ref="N11:R11"/>
    <mergeCell ref="S11:S12"/>
    <mergeCell ref="T11:T12"/>
    <mergeCell ref="U11:AF11"/>
    <mergeCell ref="AY5:AY12"/>
    <mergeCell ref="A6:A8"/>
    <mergeCell ref="B6:C8"/>
    <mergeCell ref="D6:D8"/>
    <mergeCell ref="E6:F6"/>
    <mergeCell ref="I6:T8"/>
    <mergeCell ref="E7:F7"/>
    <mergeCell ref="E8:F8"/>
    <mergeCell ref="A9:D9"/>
    <mergeCell ref="E9:AF9"/>
    <mergeCell ref="A5:AF5"/>
    <mergeCell ref="AG5:AT10"/>
    <mergeCell ref="AU5:AU12"/>
    <mergeCell ref="AV5:AV12"/>
    <mergeCell ref="AW5:AW12"/>
    <mergeCell ref="G11:G12"/>
    <mergeCell ref="O16:T16"/>
    <mergeCell ref="U16:AB16"/>
    <mergeCell ref="AC16:AN16"/>
    <mergeCell ref="AO16:AR18"/>
    <mergeCell ref="AS16:AY16"/>
    <mergeCell ref="AS18:AY18"/>
    <mergeCell ref="AS17:AY17"/>
    <mergeCell ref="G6:H6"/>
    <mergeCell ref="G7:H7"/>
    <mergeCell ref="G8:H8"/>
    <mergeCell ref="AG11:AR11"/>
    <mergeCell ref="B18:F18"/>
    <mergeCell ref="O18:T18"/>
    <mergeCell ref="U18:AB18"/>
    <mergeCell ref="AC18:AN18"/>
    <mergeCell ref="B17:F17"/>
    <mergeCell ref="O17:T17"/>
    <mergeCell ref="U17:AB17"/>
    <mergeCell ref="AC17:AN17"/>
    <mergeCell ref="A15:AY15"/>
    <mergeCell ref="A16:A18"/>
    <mergeCell ref="B16:F16"/>
    <mergeCell ref="G16:N18"/>
  </mergeCells>
  <dataValidations count="1">
    <dataValidation type="list" allowBlank="1" showInputMessage="1" showErrorMessage="1" sqref="I13:I14" xr:uid="{944088B3-19B6-48DC-926F-36994E96BEE8}">
      <formula1>$XFD$13:$XFD$14</formula1>
    </dataValidation>
  </dataValidations>
  <pageMargins left="0.7" right="0.7" top="0.75" bottom="0.75" header="0.3" footer="0.3"/>
  <pageSetup scale="16"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2E8B72-858C-4889-8960-E361352B4DB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12</vt:i4>
      </vt:variant>
    </vt:vector>
  </HeadingPairs>
  <TitlesOfParts>
    <vt:vector size="30" baseType="lpstr">
      <vt:lpstr>Meta 1</vt:lpstr>
      <vt:lpstr>Meta 2</vt:lpstr>
      <vt:lpstr>Meta 3</vt:lpstr>
      <vt:lpstr>Meta 4</vt:lpstr>
      <vt:lpstr>Indicadores PA_OAP </vt:lpstr>
      <vt:lpstr>Indicadores PA_OAJ</vt:lpstr>
      <vt:lpstr>Hoja1</vt:lpstr>
      <vt:lpstr>Territorialización PA</vt:lpstr>
      <vt:lpstr>Indicadores PA_OCI</vt:lpstr>
      <vt:lpstr>Indicadores PA_OCDI</vt:lpstr>
      <vt:lpstr>Indicadores PA Administrativa</vt:lpstr>
      <vt:lpstr>Indicadores PA G. Documental</vt:lpstr>
      <vt:lpstr>Indicadores PA Financiera</vt:lpstr>
      <vt:lpstr>Indicadores PA DTH</vt:lpstr>
      <vt:lpstr>Indicadores PA Contratación</vt:lpstr>
      <vt:lpstr>Indicadores PA Atención Ciudada</vt:lpstr>
      <vt:lpstr>Control de Cambios</vt:lpstr>
      <vt:lpstr>LISTAS</vt:lpstr>
      <vt:lpstr>'Indicadores PA Contratación'!Área_de_impresión</vt:lpstr>
      <vt:lpstr>'Indicadores PA DTH'!Área_de_impresión</vt:lpstr>
      <vt:lpstr>'Indicadores PA Financiera'!Área_de_impresión</vt:lpstr>
      <vt:lpstr>'Indicadores PA G. Documental'!Área_de_impresión</vt:lpstr>
      <vt:lpstr>'Indicadores PA_OAJ'!Área_de_impresión</vt:lpstr>
      <vt:lpstr>'Indicadores PA_OAP '!Área_de_impresión</vt:lpstr>
      <vt:lpstr>'Indicadores PA_OCDI'!Área_de_impresión</vt:lpstr>
      <vt:lpstr>'Indicadores PA_OCI'!Área_de_impresión</vt:lpstr>
      <vt:lpstr>'Meta 1'!Área_de_impresión</vt:lpstr>
      <vt:lpstr>'Meta 2'!Área_de_impresión</vt:lpstr>
      <vt:lpstr>'Meta 3'!Área_de_impresión</vt:lpstr>
      <vt:lpstr>'Meta 4'!Área_de_impresión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Lida Constanza Cubillos Hernandez</cp:lastModifiedBy>
  <cp:revision/>
  <cp:lastPrinted>2024-03-15T22:30:11Z</cp:lastPrinted>
  <dcterms:created xsi:type="dcterms:W3CDTF">2011-04-26T22:16:52Z</dcterms:created>
  <dcterms:modified xsi:type="dcterms:W3CDTF">2024-03-19T21:18:30Z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