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5605" windowHeight="13905" tabRatio="837" activeTab="0"/>
  </bookViews>
  <sheets>
    <sheet name="VALIDACION" sheetId="1" r:id="rId1"/>
    <sheet name="Meta 1" sheetId="2" r:id="rId2"/>
    <sheet name="Meta 2" sheetId="3" r:id="rId3"/>
    <sheet name="Meta 3" sheetId="4" r:id="rId4"/>
    <sheet name="Meta 4" sheetId="5" r:id="rId5"/>
    <sheet name="Meta 5" sheetId="6" r:id="rId6"/>
    <sheet name="Meta 6" sheetId="7" r:id="rId7"/>
    <sheet name="Meta 7" sheetId="8" r:id="rId8"/>
    <sheet name="Meta 8" sheetId="9" r:id="rId9"/>
    <sheet name="Seguimiento PDD" sheetId="10" r:id="rId10"/>
    <sheet name="Hoja13" sheetId="11" state="hidden" r:id="rId11"/>
    <sheet name="Hoja1" sheetId="12" state="hidden" r:id="rId12"/>
  </sheets>
  <externalReferences>
    <externalReference r:id="rId15"/>
    <externalReference r:id="rId16"/>
    <externalReference r:id="rId17"/>
  </externalReferences>
  <definedNames>
    <definedName name="_xlfn.IFERROR" hidden="1">#NAME?</definedName>
  </definedNames>
  <calcPr fullCalcOnLoad="1"/>
</workbook>
</file>

<file path=xl/comments10.xml><?xml version="1.0" encoding="utf-8"?>
<comments xmlns="http://schemas.openxmlformats.org/spreadsheetml/2006/main">
  <authors>
    <author>Microsoft Office User</author>
  </authors>
  <commentList>
    <comment ref="A7" authorId="0">
      <text>
        <r>
          <rPr>
            <b/>
            <sz val="10"/>
            <color indexed="8"/>
            <rFont val="Tahoma"/>
            <family val="2"/>
          </rPr>
          <t>Microsoft Office User:</t>
        </r>
        <r>
          <rPr>
            <sz val="10"/>
            <color indexed="8"/>
            <rFont val="Tahoma"/>
            <family val="2"/>
          </rPr>
          <t xml:space="preserve">
</t>
        </r>
        <r>
          <rPr>
            <sz val="10"/>
            <color indexed="8"/>
            <rFont val="Tahoma"/>
            <family val="2"/>
          </rPr>
          <t xml:space="preserve">Esta información corresponde a la estructura del PDD y al tipo de meta al cual se le va a hacer seguimiento:
</t>
        </r>
        <r>
          <rPr>
            <sz val="10"/>
            <color indexed="8"/>
            <rFont val="Tahoma"/>
            <family val="2"/>
          </rPr>
          <t xml:space="preserve">1. Meta sectorial
</t>
        </r>
        <r>
          <rPr>
            <sz val="10"/>
            <color indexed="8"/>
            <rFont val="Tahoma"/>
            <family val="2"/>
          </rPr>
          <t xml:space="preserve">2. Meta trazadora
</t>
        </r>
        <r>
          <rPr>
            <sz val="10"/>
            <color indexed="8"/>
            <rFont val="Tahoma"/>
            <family val="2"/>
          </rPr>
          <t xml:space="preserve">3. Metas estratégicas </t>
        </r>
      </text>
    </comment>
    <comment ref="L7"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t>
        </r>
      </text>
    </comment>
  </commentList>
</comments>
</file>

<file path=xl/comments2.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9" authorId="0">
      <text>
        <r>
          <rPr>
            <sz val="9"/>
            <color indexed="8"/>
            <rFont val="Tahoma"/>
            <family val="2"/>
          </rPr>
          <t xml:space="preserve">Espacio para definir producto en relación con la actividad y la meta. </t>
        </r>
      </text>
    </comment>
    <comment ref="A40" authorId="0">
      <text>
        <r>
          <rPr>
            <sz val="9"/>
            <color indexed="8"/>
            <rFont val="Tahoma"/>
            <family val="2"/>
          </rPr>
          <t xml:space="preserve">Espacio para definir producto en relación con la actividad y la meta. </t>
        </r>
      </text>
    </comment>
  </commentList>
</comments>
</file>

<file path=xl/comments3.xml><?xml version="1.0" encoding="utf-8"?>
<comments xmlns="http://schemas.openxmlformats.org/spreadsheetml/2006/main">
  <authors>
    <author>ANDREA PAOLA BELLO VARGAS</author>
  </authors>
  <commentList>
    <comment ref="Q35" authorId="0">
      <text>
        <r>
          <rPr>
            <b/>
            <sz val="9"/>
            <rFont val="Tahoma"/>
            <family val="2"/>
          </rPr>
          <t xml:space="preserve">OFICINA ASESORA DE PLANEACIÓN:
</t>
        </r>
        <r>
          <rPr>
            <sz val="9"/>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9" authorId="0">
      <text>
        <r>
          <rPr>
            <b/>
            <sz val="9"/>
            <rFont val="Tahoma"/>
            <family val="2"/>
          </rPr>
          <t xml:space="preserve">OFICINA ASESORA DE PLANEACIÓN:
</t>
        </r>
        <r>
          <rPr>
            <sz val="9"/>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43" authorId="0">
      <text>
        <r>
          <rPr>
            <sz val="9"/>
            <color indexed="8"/>
            <rFont val="Tahoma"/>
            <family val="2"/>
          </rPr>
          <t xml:space="preserve">Espacio para definir producto en relación con la actividad y la meta. </t>
        </r>
      </text>
    </comment>
    <comment ref="A44" authorId="0">
      <text>
        <r>
          <rPr>
            <sz val="9"/>
            <color indexed="8"/>
            <rFont val="Tahoma"/>
            <family val="2"/>
          </rPr>
          <t xml:space="preserve">Espacio para definir producto en relación con la actividad y la meta. </t>
        </r>
      </text>
    </comment>
    <comment ref="A45" authorId="0">
      <text>
        <r>
          <rPr>
            <sz val="9"/>
            <color indexed="8"/>
            <rFont val="Tahoma"/>
            <family val="2"/>
          </rPr>
          <t xml:space="preserve">Espacio para definir producto en relación con la actividad y la meta. </t>
        </r>
      </text>
    </comment>
    <comment ref="A46" authorId="0">
      <text>
        <r>
          <rPr>
            <sz val="9"/>
            <color indexed="8"/>
            <rFont val="Tahoma"/>
            <family val="2"/>
          </rPr>
          <t xml:space="preserve">Espacio para definir producto en relación con la actividad y la meta. </t>
        </r>
      </text>
    </comment>
  </commentList>
</comments>
</file>

<file path=xl/comments4.xml><?xml version="1.0" encoding="utf-8"?>
<comments xmlns="http://schemas.openxmlformats.org/spreadsheetml/2006/main">
  <authors>
    <author>ANDREA PAOLA BELLO VARGAS</author>
  </authors>
  <commentList>
    <comment ref="Q35"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9"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44" authorId="0">
      <text>
        <r>
          <rPr>
            <sz val="9"/>
            <color indexed="8"/>
            <rFont val="Tahoma"/>
            <family val="2"/>
          </rPr>
          <t xml:space="preserve">Espacio para definir producto en relación con la actividad y la meta. </t>
        </r>
      </text>
    </comment>
    <comment ref="A45" authorId="0">
      <text>
        <r>
          <rPr>
            <sz val="9"/>
            <color indexed="8"/>
            <rFont val="Tahoma"/>
            <family val="2"/>
          </rPr>
          <t xml:space="preserve">Espacio para definir producto en relación con la actividad y la meta. </t>
        </r>
      </text>
    </comment>
  </commentList>
</comments>
</file>

<file path=xl/comments5.xml><?xml version="1.0" encoding="utf-8"?>
<comments xmlns="http://schemas.openxmlformats.org/spreadsheetml/2006/main">
  <authors>
    <author>ANDREA PAOLA BELLO VARGAS</author>
  </authors>
  <commentList>
    <comment ref="Q35"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9"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43" authorId="0">
      <text>
        <r>
          <rPr>
            <sz val="9"/>
            <color indexed="8"/>
            <rFont val="Tahoma"/>
            <family val="2"/>
          </rPr>
          <t xml:space="preserve">Espacio para definir producto en relación con la actividad y la meta. </t>
        </r>
      </text>
    </comment>
    <comment ref="A44" authorId="0">
      <text>
        <r>
          <rPr>
            <sz val="9"/>
            <color indexed="8"/>
            <rFont val="Tahoma"/>
            <family val="2"/>
          </rPr>
          <t xml:space="preserve">Espacio para definir producto en relación con la actividad y la meta. </t>
        </r>
      </text>
    </comment>
  </commentList>
</comments>
</file>

<file path=xl/comments6.xml><?xml version="1.0" encoding="utf-8"?>
<comments xmlns="http://schemas.openxmlformats.org/spreadsheetml/2006/main">
  <authors>
    <author>ANDREA PAOLA BELLO VARGAS</author>
  </authors>
  <commentList>
    <comment ref="Q35" authorId="0">
      <text>
        <r>
          <rPr>
            <b/>
            <sz val="9"/>
            <rFont val="Tahoma"/>
            <family val="2"/>
          </rPr>
          <t xml:space="preserve">OFICINA ASESORA DE PLANEACIÓN:
</t>
        </r>
        <r>
          <rPr>
            <sz val="9"/>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9"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43" authorId="0">
      <text>
        <r>
          <rPr>
            <sz val="9"/>
            <color indexed="8"/>
            <rFont val="Tahoma"/>
            <family val="2"/>
          </rPr>
          <t xml:space="preserve">Espacio para definir producto en relación con la actividad y la meta. </t>
        </r>
      </text>
    </comment>
  </commentList>
</comments>
</file>

<file path=xl/comments7.xml><?xml version="1.0" encoding="utf-8"?>
<comments xmlns="http://schemas.openxmlformats.org/spreadsheetml/2006/main">
  <authors>
    <author>ANDREA PAOLA BELLO VARGAS</author>
  </authors>
  <commentList>
    <comment ref="Q35"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9" authorId="0">
      <text>
        <r>
          <rPr>
            <b/>
            <sz val="9"/>
            <rFont val="Tahoma"/>
            <family val="2"/>
          </rPr>
          <t xml:space="preserve">OFICINA ASESORA DE PLANEACIÓN:
</t>
        </r>
        <r>
          <rPr>
            <sz val="9"/>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43" authorId="0">
      <text>
        <r>
          <rPr>
            <sz val="9"/>
            <color indexed="8"/>
            <rFont val="Tahoma"/>
            <family val="2"/>
          </rPr>
          <t xml:space="preserve">Espacio para definir producto en relación con la actividad y la meta. </t>
        </r>
      </text>
    </comment>
  </commentList>
</comments>
</file>

<file path=xl/comments8.xml><?xml version="1.0" encoding="utf-8"?>
<comments xmlns="http://schemas.openxmlformats.org/spreadsheetml/2006/main">
  <authors>
    <author>ANDREA PAOLA BELLO VARGAS</author>
  </authors>
  <commentList>
    <comment ref="Q35" authorId="0">
      <text>
        <r>
          <rPr>
            <b/>
            <sz val="9"/>
            <rFont val="Tahoma"/>
            <family val="2"/>
          </rPr>
          <t xml:space="preserve">OFICINA ASESORA DE PLANEACIÓN:
</t>
        </r>
        <r>
          <rPr>
            <sz val="9"/>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9"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List>
</comments>
</file>

<file path=xl/comments9.xml><?xml version="1.0" encoding="utf-8"?>
<comments xmlns="http://schemas.openxmlformats.org/spreadsheetml/2006/main">
  <authors>
    <author>ANDREA PAOLA BELLO VARGAS</author>
  </authors>
  <commentList>
    <comment ref="Q35" authorId="0">
      <text>
        <r>
          <rPr>
            <b/>
            <sz val="9"/>
            <rFont val="Tahoma"/>
            <family val="2"/>
          </rPr>
          <t xml:space="preserve">OFICINA ASESORA DE PLANEACIÓN:
</t>
        </r>
        <r>
          <rPr>
            <sz val="9"/>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9"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List>
</comments>
</file>

<file path=xl/sharedStrings.xml><?xml version="1.0" encoding="utf-8"?>
<sst xmlns="http://schemas.openxmlformats.org/spreadsheetml/2006/main" count="1037" uniqueCount="197">
  <si>
    <t>NOMBRE DEL PROYECTO</t>
  </si>
  <si>
    <t>TRIMESTRE REPORTADO</t>
  </si>
  <si>
    <t>EJECUCIÓN PRESUPUESTAL DEL PROYECTO</t>
  </si>
  <si>
    <t>RESERVAS VIGENCIA ANTERIOR</t>
  </si>
  <si>
    <t>PRESUPUESTO ASIGNADO EN LA VIGENCIA ACTUAL</t>
  </si>
  <si>
    <t>Recursos Programados</t>
  </si>
  <si>
    <t>Recursos Ejecutados</t>
  </si>
  <si>
    <t>DESCRIPCIÓN DE LA META</t>
  </si>
  <si>
    <t>PROG.</t>
  </si>
  <si>
    <t>AVANCE TRIMESTRE</t>
  </si>
  <si>
    <t>TOTAL</t>
  </si>
  <si>
    <t>Programación</t>
  </si>
  <si>
    <t>Ejecución</t>
  </si>
  <si>
    <t>DESCRIPCIÓN DE LA ACTIVIDAD</t>
  </si>
  <si>
    <t>CRONOGRAMA %</t>
  </si>
  <si>
    <t>CRITERIOS DE SEGUIMIENTO</t>
  </si>
  <si>
    <t xml:space="preserve">VoBo. </t>
  </si>
  <si>
    <t>REVISIÓN OFICINA ASESORA DE PLANEACIÓN</t>
  </si>
  <si>
    <t>MAGNITUD META VIGENCIA ACTUAL</t>
  </si>
  <si>
    <t>PONDERACIÓN META (%)</t>
  </si>
  <si>
    <t>SECRETARÍA DISTRITAL DE LA MUJER</t>
  </si>
  <si>
    <t xml:space="preserve">DIRECCIONAMIENTO ESTRATEGICO </t>
  </si>
  <si>
    <t>Código: DE-FO-05</t>
  </si>
  <si>
    <t>ABR-JUN</t>
  </si>
  <si>
    <t>JUL-SEP</t>
  </si>
  <si>
    <t>OCT-DIC</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</si>
  <si>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</si>
  <si>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</si>
  <si>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</si>
  <si>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</si>
  <si>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</si>
  <si>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</si>
  <si>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</si>
  <si>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</si>
  <si>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</si>
  <si>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</si>
  <si>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</si>
  <si>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</si>
  <si>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</si>
  <si>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</si>
  <si>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</si>
  <si>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</si>
  <si>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</si>
  <si>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</si>
  <si>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</si>
  <si>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</si>
  <si>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</si>
  <si>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</si>
  <si>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</si>
  <si>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</si>
  <si>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</si>
  <si>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</si>
  <si>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</si>
  <si>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</si>
  <si>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</si>
  <si>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</si>
  <si>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</si>
  <si>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</si>
  <si>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</si>
  <si>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</si>
  <si>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</si>
  <si>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</si>
  <si>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</si>
  <si>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</si>
  <si>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</si>
  <si>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</si>
  <si>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</si>
  <si>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</si>
  <si>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ENE-MAR</t>
  </si>
  <si>
    <t>PONDERACIÓN VERTICAL (Porcentual)</t>
  </si>
  <si>
    <t>PONDERACIÓN META</t>
  </si>
  <si>
    <t>ACUMULADO</t>
  </si>
  <si>
    <t>FORMULACIÓN Y SEGUIMIENTO PLANES DE ACCIÓN DE PROYECTOS</t>
  </si>
  <si>
    <t>ELABORÓ</t>
  </si>
  <si>
    <t>APROBÓ</t>
  </si>
  <si>
    <t>Nombre:</t>
  </si>
  <si>
    <t>Firma:</t>
  </si>
  <si>
    <t>TIPO DE REPORTE</t>
  </si>
  <si>
    <t>ACTUALIZACION</t>
  </si>
  <si>
    <t>SEGUIMIENTO</t>
  </si>
  <si>
    <t>FORMULACION</t>
  </si>
  <si>
    <t>FECHA DE REPORTE</t>
  </si>
  <si>
    <t>PROGRAMA</t>
  </si>
  <si>
    <t>LOGRO</t>
  </si>
  <si>
    <t>Cargo: Líder/esa Tecnico/a</t>
  </si>
  <si>
    <t>Cargo: Gerenta de Proyecto</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</si>
  <si>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</si>
  <si>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</si>
  <si>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</si>
  <si>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</si>
  <si>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</si>
  <si>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</si>
  <si>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</si>
  <si>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</si>
  <si>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</si>
  <si>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</si>
  <si>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</si>
  <si>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REPORTE METAS PLAN DE DESARROLLO ASOCIADAS AL PROYECTO DE INVERSIÓN </t>
  </si>
  <si>
    <t>INFORMACIÓN GENERAL</t>
  </si>
  <si>
    <t xml:space="preserve">SEGUIMIENTO </t>
  </si>
  <si>
    <t>COD. META</t>
  </si>
  <si>
    <t>INDICADOR</t>
  </si>
  <si>
    <t xml:space="preserve">TIPO DE ANUALIZACIÓN </t>
  </si>
  <si>
    <t xml:space="preserve">MAGNITUD CUATRIENIO </t>
  </si>
  <si>
    <t xml:space="preserve">Programación </t>
  </si>
  <si>
    <t>DESCRIPCIÓN DE LA MEDICIÓN DE LA META</t>
  </si>
  <si>
    <t xml:space="preserve">AVANCE META </t>
  </si>
  <si>
    <t>JUL-SEPT</t>
  </si>
  <si>
    <t>MAGNITUD FÍSICA</t>
  </si>
  <si>
    <t>AVANCE %</t>
  </si>
  <si>
    <t>NIVEL PDD</t>
  </si>
  <si>
    <t>Versión: 07</t>
  </si>
  <si>
    <t>Página 1 de 2</t>
  </si>
  <si>
    <t>Página 2 de 2</t>
  </si>
  <si>
    <t>Fecha de Emisión: 23 de septiembre de 2020</t>
  </si>
  <si>
    <t>CONTRIBUCIÓN ACCESO EFECTIVO DE LAS MUJERES A LA JUSTICIA CON ENFOQUE DE GÉNERO Y DE LA RUTA INTEGRAL DE ATENCIÓN PARA EL ACCESO A LA JUSTICIA DE LAS MUJERES EN BOGOTÁ</t>
  </si>
  <si>
    <t>X</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</si>
  <si>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</si>
  <si>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</si>
  <si>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</si>
  <si>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Realizar a 35000 mujeres, orientaciones y asesorías socio jurídicas través de Casas de Justicia y escenarios de fiscalías (CAPIV, CAVIF y CAIVAS) y Sede</t>
  </si>
  <si>
    <t>x</t>
  </si>
  <si>
    <t>Mujeres atendidas por primea vez</t>
  </si>
  <si>
    <t>Hombres atendidos</t>
  </si>
  <si>
    <t>Intersexuales atendidos</t>
  </si>
  <si>
    <t>Atenciones realizadas en escenarios de fiscalias</t>
  </si>
  <si>
    <t>Atenciones realizadas en casas de justicia y sede</t>
  </si>
  <si>
    <t>Ejercer a 1500 casos nuevos asignados por Comité de Enlaces representacíón jurídica.</t>
  </si>
  <si>
    <t>Iniciar la representación judicial y/o administrativa de los casos asignados.</t>
  </si>
  <si>
    <t>Casos nuevos de representación</t>
  </si>
  <si>
    <t>Representaciones administrativas</t>
  </si>
  <si>
    <t>Representaciones penales</t>
  </si>
  <si>
    <t>Representaciones Familia</t>
  </si>
  <si>
    <t>Realizar seguimiento al 100% de los casos activos de representación jurídica.</t>
  </si>
  <si>
    <t>Realizar seguimiento por lo menos una vez al trimestre a cada uno de los casos activos de representación jurídica.</t>
  </si>
  <si>
    <t>Casos activos</t>
  </si>
  <si>
    <t>Casos con seguimiento</t>
  </si>
  <si>
    <t>Casos cerrados en el periodo</t>
  </si>
  <si>
    <t>Realizar atención en 7 Casas de Justicia con ruta integral</t>
  </si>
  <si>
    <t>Reuniones de coordinación con Secretaría Distrital de Seguridad</t>
  </si>
  <si>
    <t>Atenciones Casas de justicia Ruta Integral</t>
  </si>
  <si>
    <t>Realizar seguimiento al 100% de los casos que se atienden en 7 Casas de Justicia con ruta integral.</t>
  </si>
  <si>
    <t>Seguimiento al 100% de los casos que se representan en el marco de la atención de casas de justicia con ruta integral</t>
  </si>
  <si>
    <t>Casos representados en ruta integral, cerrados en el periodo</t>
  </si>
  <si>
    <t>Brindar en 3 URI priorizadas atención psicojurídica a mujeres víctimas de violencia.</t>
  </si>
  <si>
    <t>Emitir el 100% de los conceptos jurídicos relacionados con los derechos humanos de las mujeres del Distrito Capital.</t>
  </si>
  <si>
    <t xml:space="preserve"> Presentar 4 iniciativas a favor del derecho a una vida libre de violencias y acceso a la justicia para las mujeres ante las instancias pertinentes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</si>
  <si>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</si>
  <si>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3 Unidades de Reacción Inmediata -  URI de la Fiscalía General de la Nación y articulada a la línea  123 y Línea púrpura</t>
  </si>
  <si>
    <t>SUMA</t>
  </si>
  <si>
    <t>CRECIENTE</t>
  </si>
  <si>
    <t xml:space="preserve"> Realizar atención con ruta integral en 7 Casas de Justicia</t>
  </si>
  <si>
    <t>Nombre: Lisa Cristina Gómez Camargo</t>
  </si>
  <si>
    <t xml:space="preserve">En el mes de diciembre se hizo entrega de documento consolidado con los comentarios y propuestas para incidir en el proyecto de ley que busca reformar el Código Civil. 
</t>
  </si>
  <si>
    <t>Se consolidó inventario indicativo de procesos con corte a 31 dic. Se realizó seguimiento al total de procesos activos desde junio a diciembre 2020.</t>
  </si>
  <si>
    <t>Nombre: Catalina Puerta Velásquez</t>
  </si>
  <si>
    <t xml:space="preserve">Teniendo en cuenta que es un servicio que se presta por demanda, al cierre de la vigencia se logró un cumplimiento del 111% de la meta. Se consolidó la presencia de la SDMujer en 13 casas de justicia y en 2 escenarios de FGN, y en el Supercade Manitas de Ciudad Bólivar. </t>
  </si>
  <si>
    <t>Más de 4600 mujeres se beneficiaron con atenciones socio juridicas de orientación y asesoría realizadas con enfoque de género y derecho de las mujeres; en el marco de estas atenciones se presentó la oferta institucional, se realizaron acciones para promocionar una vida libre de violencias y el acceso a la justicia.</t>
  </si>
  <si>
    <t xml:space="preserve">En el mes de diciembre recibieron orientación y asesoria sociojurídica 779 mujeres, 10  hombres  y 1 intersexual. De las 779  mujeres, 745 recibieron atención por primera vez, 34 mujeres ya habian recibido atención en meses anteriores.  
Se brindaron 853 atenciones sociojurídicas así: 155 Orientaciones y 698 Asesorias.
En el acumulado del año se realizaron las siguientes atenciones: 2.204 Orientaciones y 7.236 Asesorías. El 65% de las mujeres atendidas se encuentran entre los 29 y 59 años; el 27% entre los 18 y 28 años; el 7% mayores de 60 años y 1% no reportó edad. De otra parte, el 4% de las mujeres, manifestaron tener alguna discapacidad. 
Los temas de consulta mas recurrente se encuentran en 35% penales, 30% administrativos, 26% familia; en cuanto a los adminsitrativos comprende las consultas por trámite de solicitud de medidad de protección, incumplimiento de medida de protección, conciliacion de visitas y alimentos; en el área penal se consulta por Violencia intrafamiliar, lesiones personales; y en el área de familia por alimentos, custodia y régimen patrimonial.
Al inicio de 2020 el convenio con la Secretaria Distrital de Seguridad y Convivencia contemplaba la presencia institucional en 8 Casas de Justicia, y a partir de esto se proyectaron las metas de atenciones; sin embargo, en agosto la SDMujer retomó la prestación del servicio en 4 Casas de Justicia adicionales, Chapinero, San Cristobal, Los Mártires y Suba Ciudad Jardín, por lo que se solicitó modificación de la magnitud de la meta; posteriormente, a partir de octubre se prestó el servicicio en Supercade Manitas; aunado a lo anterior, la entidad impulsó la atención y seguimiento a mujeres en riesgo de feminicidio, casos quen fueron remitidos por la DEVAJ, esto originó que se superara la meta proyectada, en 479 mujeres, de las cuales 84 fueron por atendidas en Manitas.
</t>
  </si>
  <si>
    <t xml:space="preserve">En el marco del comité de enlaces, de junio a diciembre, se analizaon 534 casos, identificaron que el 94% cumplía los criterios y se les asignó abogada de representación. Se inició representación socio jurídica a 445 casos. 
</t>
  </si>
  <si>
    <t xml:space="preserve">1.005 mujeres en lo corrido de junio a diciembre de 2020, se han beneficiado del servicio gratuito de representación jurídica. El 55% tiene procesos activos antes de junio 2020, y a 455 mujeres se les asignó abogada en el segundo semestre 2020.
</t>
  </si>
  <si>
    <t xml:space="preserve">En diciembre se inició la representación en 50 casos. 36 son procesos administrativos, 11 procesos penales y 4 de familia.
Para el análisis de casos por el comité de enlaces, se realizaron 5 sesiones semanales ordinarias en las que se analizaron 40 casos; 22 casos analizados en sesiones extraordinarias, 11 sesiones extraordinarias y 9 casos en sesiones virtuales.
De junio a diciembre: se dio cierre a 127 casos que fueron asignados en el mismo periodo. De los casos asignados por comité de enlaces de junio a diciembre la distribución es: 61% son administrativos, 32% penales y 7% familia. 
Se logró un cumplimiento del 105% de la meta, debido principalmente al incremento de solicitud de casos por incumplimiento de medida de protección, que en promedio mensual era de 11 casos, y en noviembre se representaron 23 casos; así mismo, los casos por volencia intrafamiliar presentaron un incremento en el último trimestre del año, teniendo 14 casos en el tercer trimestre y pasó a 28 casos de oct a dic. 
</t>
  </si>
  <si>
    <t>Se mejoró el reporte de información en el Simisional en pro de la trazabilidad de las gestiones realizadas en el marco de la representación jurídica</t>
  </si>
  <si>
    <t xml:space="preserve">A partir del seguimiento trimestral se evidenció que el 100% de los casos tuvo por lo menos un seguimiento en el periodo.
En el segundo semestre, se realizó la gestión de 1.124 casos. De los cuales se registró el cierre a 295. Fue necesario reabrir algunos procesos previamente cerrados, para efectos de actualizar el cargue de soportes en el Simisional. Se inicia enero 2021 con 829 casos, sin embargo, es necesario precisar que a partir del seguimiento de casos realizado entre los apoyos a la supervisión y el equipo de abogadas, se identificaron casos en los que se debe formalizar el cierre. Del total de casos, el 98,2% correspondiente a 1.104, tienen registro de seguimiento en el sistema y en cuanto a los 20 restantes, 4 fueron asignados el 29 y 30 de diciembre, por lo que el seguimiento se iniciaría a partir de la vigencia 2021. A los otros 16 casos se les realizó seguimiento en el marco de la entrega de expedientes y están pendientes para formalizar en cierre en el sistema.  </t>
  </si>
  <si>
    <t>Durante el segundo semestre se logró la puesta en marcha de la atención con ruta integral en la Casa de Justica de Ciudad Bolívar; se continúa a con la articulación interinstitucional en este espacio</t>
  </si>
  <si>
    <t>Se han realizado 356 atenciones en la Casa de Justicia de Ciudad Bolívar, la cual cuenta con atención con Ruta Integral</t>
  </si>
  <si>
    <t xml:space="preserve">Actualmente se está realizando la atención con ruta integral para las mujeres en la Casa de Justicia de Ciudad Bolívar, donde el equipo de profesionales conformado por 3 abogadas (2 de atención y 1 de representación), 1 psicóloga y 1 dinamizadora.
01/12/20 Se realiza sensibilización en la Casa de Justicia de Ciudad Bolívar a las mujeres que acuden a este espacio, en materia de Derechos Humanos de las Mujeres, teniendo como base los 8 derechos de las mujeres y la incidencia de los estereotipos de género en la sociedad actual
01/12/20 Se realiza envío y socialización de la ruta única de atención de mujeres a la nueva referente de la Casa de Justicia de Ciudad Bolívar
04/12/20 Se rerlizó reunión virtual (MSTeams) de planeación de casas de justicia ruta integral convocada por la Subsecretaría y la participación de Secretaría Distrital de Seguridad Justicia y Convivencia.
</t>
  </si>
  <si>
    <t>Se cuenta con un equipo de profesionales consolidado para la Casa de Justicia de Ciudad Bolívar con atención con Ruta Integral. 
10 Mujeres cuentan con abogada quien representará sus casos de manera gratuita, especializada y con enfoque de género</t>
  </si>
  <si>
    <t>En noviembre las abogadas asignadas a la casa de justicia con ruta integral de Ciudad Bolivar escalonaron 2 casos al comité de enlaces, un caso cumplió criterios y fue asignado para representación, a los cuales se les realiza seguimiento en el mes de diciembre.  
Del total de casos que fueron asignados, 9 iniciaron la representación y el otro se encuentra en espera de que la ciudadana otorgue poder. Todos los casos han tenido seguimiento.
De otra parte, las abogadas dasignadas a la Casa de Justicia registraron 25 casos con seguimientos. Y en el campo psicosocial se realizaron 24 seguimientos.</t>
  </si>
  <si>
    <t>Durante el mes de diciembre se presentaron todos los conceptos que se requirieron para pronunciarse frente a las iniciativas normativas que se tramitaron. En el marco de esta actividad, se desarrollaron mesas de trabajo con la Oficina Asesora Jurídica vinculando además a las profesionales de la Estrategia de Justicia de Género lo que nutrió la discusión y los conceptos preparados.</t>
  </si>
  <si>
    <t xml:space="preserve">Se avanzó en la identificación de asuntos relacionados con los derechos humanos de las mujeres y la situación de las violencias. A partir de esta identificación, se priorizaron algunos temas y sobre éstos se trabajó en la preparación de documentos con propuestas para incidir. Se destaca como avance la elaboración de un documento que contiene los comentarios y propuesta de incidencia en el proyecto de ley de reforma al Código Civil. Esta iniciativa normativa es fundamental ya que toca asuntos transversales a las instituciones de la familia, el matrimonio, derechos y obligaciones, régimen patrimonial y demás que impactan los derechos de las mujeres. </t>
  </si>
  <si>
    <t>El indicador mide el número de casas de justicia en las que se ha implementado la ruta integral de atención para las mujeres.</t>
  </si>
  <si>
    <t>El indicador mide el número de URIs en donde se ha implementado la estrategia semipermanente de atención para las mujeres</t>
  </si>
  <si>
    <t>Se está realizando la atención con ruta integral para las mujeres en la Casa de Justicia de Ciudad Bolívar , donde el equipo de profesionales conformado por 3 abogadas (2 de atención y 1 de representación) , 1 psicóloga y 1 dinamizadora.
Se adelantan mensualmente sesiones de  socialización y divulgación de la oferta institucional de servicios de la Secretaria Distrital de la Mujer en el espacio de la casa de justicia de Ciudad Bolívar. 
Se adelantan sesiones de sensibilización en materia de Derechos Humanos de las Mujeres
Se realizan reuniones de seguimiento con Secretaria de Seguiridad.</t>
  </si>
  <si>
    <t xml:space="preserve">En relación con la actividad de emitir conceptos jurídicos, en el mes de agosto se solicitó a la Subsecretaría emitir concepto frente al proyecto de ley No. 133 de 2020 que busca regular el funcionamiento de las Comisarías de Familia. El concepto fue remitido a la Oficina Asesora Jurídica dentro de los plazos requeridos.
Para el mes de septiembre la Oficina Asesora Jurídica solicitó concepto técnico frente al proyecto de ley No. 269 de 2020 "Por medio del cual se adiciona la Ley 599 del 2000- Código Penal y se dictan otras disposiciones", cuyo objeto es establecer como delito autónomo el acoso sexual en espacio público. Se elaboró el borrador de concepto por parte de la profesional. Igualmente, el tema fue discutido en una reunión realizada el 30 de septiembre con la OAJ.
En el mes de diciembre no se solicitó por parte de la Oficina Asesora Jurídica la emisión de conceptos frente a iniciativas normativas que estuvieran tramitándose.  </t>
  </si>
  <si>
    <t xml:space="preserve">No. De la Meta / Descripción </t>
  </si>
  <si>
    <t>Tipo de anualización**</t>
  </si>
  <si>
    <t>ASOCIADO A METAS (REPORTE DE CARGUE SEGPLAN)</t>
  </si>
  <si>
    <t>DIFERENCIA</t>
  </si>
  <si>
    <t>EJECUTADO</t>
  </si>
  <si>
    <t>EJECUTADO SEGUIMIENTO</t>
  </si>
  <si>
    <t>PONDERACIÓN ACTIVIDAD (%)</t>
  </si>
  <si>
    <t>1.1.1 Realizar a 35000 mujeres, orientaciones y asesorías socio jurídicas través de Casas de Justicia y escenarios de fiscalías (CAPIV, CAVIF y CAIVAS) y Sede.</t>
  </si>
  <si>
    <t>Suma</t>
  </si>
  <si>
    <t>Presupuesto</t>
  </si>
  <si>
    <t>1.1.2  Ejercer a 1500 casos nuevos asignados por Comité de Enlaces representación jurídica.</t>
  </si>
  <si>
    <t>1.1.3 Realizar seguimiento al 100% de los casos activos de representación jurídica.</t>
  </si>
  <si>
    <t>Constante</t>
  </si>
  <si>
    <t xml:space="preserve">2.1.1 Realizar atención en 7 Casas de Justicia con ruta integral </t>
  </si>
  <si>
    <t>Creciente</t>
  </si>
  <si>
    <t>2.1.2  Realizar seguimiento al 100% de los casos que se atienden en 7 Casas de Justicia con ruta integral.</t>
  </si>
  <si>
    <t>2.1.3 Brindar en 3 URI priorizadas atención psicojurídica a mujeres víctimas de violencia .</t>
  </si>
  <si>
    <t>3.1.1 3.1 Emitir el 100% de los conceptos jurídicos relacionados con los derechos humanos de las mujeres del Distrito Capital.</t>
  </si>
  <si>
    <t>3.1.2 3.2 Presentar cuatro iniciativas a favor del derecho a una vida libre de violencias y acceso a la justicia para las mujeres ante las instancias pertinentes.</t>
  </si>
  <si>
    <t>**Constante, suma, creciente, decreciente</t>
  </si>
  <si>
    <t>ACTIVIDADES</t>
  </si>
  <si>
    <t>Numero de URIS con estrategia de atención semi permanente para la protección de las mujeres víctimas de violencia y acceso a la justicia implementada.</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</si>
</sst>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0.0"/>
    <numFmt numFmtId="203" formatCode="_(* #,##0_);_(* \(#,##0\);_(* &quot;-&quot;??_);_(@_)"/>
    <numFmt numFmtId="204" formatCode="_(* #,##0.0_);_(* \(#,##0.0\);_(* &quot;-&quot;??_);_(@_)"/>
  </numFmts>
  <fonts count="97">
    <font>
      <sz val="11"/>
      <color theme="1"/>
      <name val="Calibri"/>
      <family val="2"/>
    </font>
    <font>
      <sz val="11"/>
      <color indexed="8"/>
      <name val="Calibri"/>
      <family val="2"/>
    </font>
    <font>
      <sz val="10"/>
      <name val="Arial"/>
      <family val="2"/>
    </font>
    <font>
      <b/>
      <sz val="12"/>
      <name val="Arial Narrow"/>
      <family val="2"/>
    </font>
    <font>
      <sz val="12"/>
      <name val="Times New Roman"/>
      <family val="1"/>
    </font>
    <font>
      <b/>
      <sz val="12"/>
      <name val="Times New Roman"/>
      <family val="1"/>
    </font>
    <font>
      <b/>
      <sz val="10"/>
      <name val="Times New Roman"/>
      <family val="1"/>
    </font>
    <font>
      <sz val="10"/>
      <name val="Times New Roman"/>
      <family val="1"/>
    </font>
    <font>
      <b/>
      <sz val="10"/>
      <color indexed="10"/>
      <name val="Times New Roman"/>
      <family val="1"/>
    </font>
    <font>
      <b/>
      <i/>
      <sz val="10"/>
      <name val="Times New Roman"/>
      <family val="1"/>
    </font>
    <font>
      <b/>
      <sz val="9"/>
      <name val="Tahoma"/>
      <family val="2"/>
    </font>
    <font>
      <sz val="9"/>
      <name val="Tahoma"/>
      <family val="2"/>
    </font>
    <font>
      <sz val="10"/>
      <name val="Arial Narrow"/>
      <family val="2"/>
    </font>
    <font>
      <sz val="9"/>
      <color indexed="8"/>
      <name val="Tahoma"/>
      <family val="2"/>
    </font>
    <font>
      <b/>
      <sz val="9"/>
      <name val="Times New Roman"/>
      <family val="1"/>
    </font>
    <font>
      <sz val="10"/>
      <color indexed="8"/>
      <name val="Tahoma"/>
      <family val="2"/>
    </font>
    <font>
      <b/>
      <sz val="10"/>
      <color indexed="8"/>
      <name val="Tahoma"/>
      <family val="2"/>
    </font>
    <font>
      <b/>
      <sz val="9"/>
      <color indexed="8"/>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0"/>
      <color indexed="8"/>
      <name val="Times New Roman"/>
      <family val="1"/>
    </font>
    <font>
      <sz val="14"/>
      <color indexed="8"/>
      <name val="Calibri"/>
      <family val="2"/>
    </font>
    <font>
      <b/>
      <sz val="14"/>
      <color indexed="8"/>
      <name val="Calibri"/>
      <family val="2"/>
    </font>
    <font>
      <b/>
      <sz val="14"/>
      <name val="Calibri"/>
      <family val="2"/>
    </font>
    <font>
      <sz val="10"/>
      <color indexed="10"/>
      <name val="Times New Roman"/>
      <family val="1"/>
    </font>
    <font>
      <sz val="10"/>
      <name val="Calibri"/>
      <family val="2"/>
    </font>
    <font>
      <sz val="20"/>
      <name val="Calibri"/>
      <family val="2"/>
    </font>
    <font>
      <b/>
      <sz val="9"/>
      <color indexed="8"/>
      <name val="Times New Roman"/>
      <family val="1"/>
    </font>
    <font>
      <sz val="12"/>
      <name val="Calibri"/>
      <family val="2"/>
    </font>
    <font>
      <sz val="8"/>
      <color indexed="8"/>
      <name val="Calibri"/>
      <family val="2"/>
    </font>
    <font>
      <b/>
      <sz val="10"/>
      <color indexed="8"/>
      <name val="Times New Roman"/>
      <family val="1"/>
    </font>
    <font>
      <b/>
      <sz val="9"/>
      <color indexed="8"/>
      <name val="Arial Narrow"/>
      <family val="2"/>
    </font>
    <font>
      <sz val="10"/>
      <color indexed="8"/>
      <name val="Calibri"/>
      <family val="2"/>
    </font>
    <font>
      <sz val="9"/>
      <color indexed="8"/>
      <name val="Arial Narrow"/>
      <family val="2"/>
    </font>
    <font>
      <sz val="8"/>
      <color indexed="8"/>
      <name val="Arial Narrow"/>
      <family val="2"/>
    </font>
    <font>
      <sz val="8"/>
      <name val="Arial Narrow"/>
      <family val="2"/>
    </font>
    <font>
      <b/>
      <sz val="8"/>
      <color indexed="8"/>
      <name val="Arial Narrow"/>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0"/>
      <color theme="1"/>
      <name val="Times New Roman"/>
      <family val="1"/>
    </font>
    <font>
      <sz val="14"/>
      <color theme="1"/>
      <name val="Calibri"/>
      <family val="2"/>
    </font>
    <font>
      <b/>
      <sz val="14"/>
      <color theme="1"/>
      <name val="Calibri"/>
      <family val="2"/>
    </font>
    <font>
      <sz val="8"/>
      <color theme="1"/>
      <name val="Calibri"/>
      <family val="2"/>
    </font>
    <font>
      <b/>
      <sz val="10"/>
      <color theme="1"/>
      <name val="Times New Roman"/>
      <family val="1"/>
    </font>
    <font>
      <b/>
      <sz val="9"/>
      <color theme="1"/>
      <name val="Times New Roman"/>
      <family val="1"/>
    </font>
    <font>
      <sz val="10"/>
      <color rgb="FFFF0000"/>
      <name val="Times New Roman"/>
      <family val="1"/>
    </font>
    <font>
      <b/>
      <sz val="9"/>
      <color rgb="FF000000"/>
      <name val="Arial Narrow"/>
      <family val="2"/>
    </font>
    <font>
      <sz val="10"/>
      <color rgb="FF000000"/>
      <name val="Calibri"/>
      <family val="2"/>
    </font>
    <font>
      <sz val="9"/>
      <color rgb="FF000000"/>
      <name val="Arial Narrow"/>
      <family val="2"/>
    </font>
    <font>
      <sz val="10"/>
      <color theme="1"/>
      <name val="Calibri"/>
      <family val="2"/>
    </font>
    <font>
      <sz val="8"/>
      <color rgb="FF000000"/>
      <name val="Arial Narrow"/>
      <family val="2"/>
    </font>
    <font>
      <b/>
      <sz val="8"/>
      <color rgb="FF000000"/>
      <name val="Arial Narrow"/>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
      <patternFill patternType="solid">
        <fgColor rgb="FFCCFFFF"/>
        <bgColor indexed="64"/>
      </patternFill>
    </fill>
    <fill>
      <patternFill patternType="solid">
        <fgColor rgb="FFFFFF00"/>
        <bgColor indexed="64"/>
      </patternFill>
    </fill>
  </fills>
  <borders count="91">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color indexed="63"/>
      </right>
      <top>
        <color indexed="63"/>
      </top>
      <bottom style="medium"/>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style="medium"/>
      <right style="medium">
        <color theme="0"/>
      </right>
      <top style="medium"/>
      <bottom style="medium">
        <color theme="0"/>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color theme="0"/>
      </right>
      <top style="thin">
        <color theme="0"/>
      </top>
      <bottom style="thin">
        <color theme="0"/>
      </bottom>
    </border>
    <border>
      <left style="medium">
        <color theme="0"/>
      </left>
      <right>
        <color indexed="63"/>
      </right>
      <top style="medium"/>
      <bottom style="medium"/>
    </border>
    <border>
      <left style="medium"/>
      <right style="thin"/>
      <top>
        <color indexed="63"/>
      </top>
      <bottom style="medium"/>
    </border>
    <border>
      <left style="medium"/>
      <right style="thin"/>
      <top style="medium"/>
      <bottom style="medium"/>
    </border>
    <border>
      <left style="medium">
        <color theme="0"/>
      </left>
      <right style="medium"/>
      <top>
        <color indexed="63"/>
      </top>
      <bottom style="medium"/>
    </border>
    <border>
      <left style="medium"/>
      <right>
        <color indexed="63"/>
      </right>
      <top style="thin"/>
      <bottom style="thin"/>
    </border>
    <border>
      <left style="medium"/>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color indexed="63"/>
      </right>
      <top style="medium"/>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49" fontId="60"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1" fillId="21" borderId="0" applyNumberFormat="0" applyBorder="0" applyAlignment="0" applyProtection="0"/>
    <xf numFmtId="0" fontId="62" fillId="22" borderId="4" applyNumberFormat="0" applyAlignment="0" applyProtection="0"/>
    <xf numFmtId="0" fontId="63" fillId="23" borderId="5" applyNumberFormat="0" applyAlignment="0" applyProtection="0"/>
    <xf numFmtId="0" fontId="64" fillId="0" borderId="6" applyNumberFormat="0" applyFill="0" applyAlignment="0" applyProtection="0"/>
    <xf numFmtId="0" fontId="65" fillId="0" borderId="7" applyNumberFormat="0" applyFill="0" applyAlignment="0" applyProtection="0"/>
    <xf numFmtId="0" fontId="66" fillId="24" borderId="0" applyNumberFormat="0" applyProtection="0">
      <alignment horizontal="left" wrapText="1" indent="4"/>
    </xf>
    <xf numFmtId="0" fontId="67" fillId="24" borderId="0" applyNumberFormat="0" applyProtection="0">
      <alignment horizontal="left" wrapText="1" indent="4"/>
    </xf>
    <xf numFmtId="0" fontId="68" fillId="0" borderId="0" applyNumberFormat="0" applyFill="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63" fillId="30" borderId="0" applyNumberFormat="0" applyBorder="0" applyAlignment="0" applyProtection="0"/>
    <xf numFmtId="0" fontId="69" fillId="31" borderId="4" applyNumberFormat="0" applyAlignment="0" applyProtection="0"/>
    <xf numFmtId="16" fontId="29" fillId="0" borderId="0" applyFont="0" applyFill="0" applyBorder="0" applyAlignment="0">
      <protection/>
    </xf>
    <xf numFmtId="0" fontId="70" fillId="32" borderId="0" applyNumberFormat="0" applyBorder="0" applyProtection="0">
      <alignment horizontal="center" vertical="center"/>
    </xf>
    <xf numFmtId="0" fontId="71" fillId="0" borderId="0" applyNumberFormat="0" applyFill="0" applyBorder="0" applyAlignment="0" applyProtection="0"/>
    <xf numFmtId="0" fontId="72" fillId="0" borderId="0" applyNumberFormat="0" applyFill="0" applyBorder="0" applyAlignment="0" applyProtection="0"/>
    <xf numFmtId="0" fontId="73"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1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4" fillId="34" borderId="0" applyNumberFormat="0" applyBorder="0" applyAlignment="0" applyProtection="0"/>
    <xf numFmtId="0" fontId="75"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2" fillId="0" borderId="0">
      <alignment/>
      <protection/>
    </xf>
    <xf numFmtId="0" fontId="12"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0" fontId="76" fillId="22" borderId="9" applyNumberFormat="0" applyAlignment="0" applyProtection="0"/>
    <xf numFmtId="0" fontId="77" fillId="0" borderId="0" applyNumberFormat="0" applyFill="0" applyBorder="0" applyAlignment="0" applyProtection="0"/>
    <xf numFmtId="0" fontId="67" fillId="0" borderId="0" applyFill="0" applyBorder="0">
      <alignment wrapText="1"/>
      <protection/>
    </xf>
    <xf numFmtId="0" fontId="59" fillId="0" borderId="0">
      <alignment/>
      <protection/>
    </xf>
    <xf numFmtId="0" fontId="78" fillId="0" borderId="0" applyNumberFormat="0" applyFill="0" applyBorder="0" applyAlignment="0" applyProtection="0"/>
    <xf numFmtId="0" fontId="79" fillId="0" borderId="0" applyNumberFormat="0" applyFill="0" applyBorder="0" applyAlignment="0" applyProtection="0"/>
    <xf numFmtId="0" fontId="80" fillId="0" borderId="10" applyNumberFormat="0" applyFill="0" applyAlignment="0" applyProtection="0"/>
    <xf numFmtId="0" fontId="68" fillId="0" borderId="11" applyNumberFormat="0" applyFill="0" applyAlignment="0" applyProtection="0"/>
    <xf numFmtId="0" fontId="81" fillId="24" borderId="0" applyNumberFormat="0" applyBorder="0" applyProtection="0">
      <alignment horizontal="left" indent="1"/>
    </xf>
    <xf numFmtId="0" fontId="82" fillId="0" borderId="12" applyNumberFormat="0" applyFill="0" applyAlignment="0" applyProtection="0"/>
  </cellStyleXfs>
  <cellXfs count="476">
    <xf numFmtId="0" fontId="0" fillId="0" borderId="0" xfId="0" applyFont="1" applyAlignment="1">
      <alignment/>
    </xf>
    <xf numFmtId="0" fontId="3" fillId="36" borderId="0" xfId="71" applyFont="1" applyFill="1" applyBorder="1" applyAlignment="1" applyProtection="1">
      <alignment vertical="center" wrapText="1"/>
      <protection/>
    </xf>
    <xf numFmtId="0" fontId="7" fillId="37" borderId="13" xfId="71" applyFont="1" applyFill="1" applyBorder="1" applyAlignment="1" applyProtection="1">
      <alignment vertical="center" wrapText="1"/>
      <protection/>
    </xf>
    <xf numFmtId="0" fontId="7" fillId="37" borderId="14" xfId="71" applyFont="1" applyFill="1" applyBorder="1" applyAlignment="1" applyProtection="1">
      <alignment vertical="center" wrapText="1"/>
      <protection/>
    </xf>
    <xf numFmtId="0" fontId="7" fillId="37" borderId="0" xfId="71" applyFont="1" applyFill="1" applyBorder="1" applyAlignment="1" applyProtection="1">
      <alignment vertical="center" wrapText="1"/>
      <protection/>
    </xf>
    <xf numFmtId="187" fontId="7" fillId="37" borderId="0" xfId="71" applyNumberFormat="1" applyFont="1" applyFill="1" applyBorder="1" applyAlignment="1" applyProtection="1">
      <alignment vertical="center" wrapText="1"/>
      <protection/>
    </xf>
    <xf numFmtId="0" fontId="7" fillId="37" borderId="15" xfId="71" applyFont="1" applyFill="1" applyBorder="1" applyAlignment="1" applyProtection="1">
      <alignment vertical="center" wrapText="1"/>
      <protection/>
    </xf>
    <xf numFmtId="0" fontId="6" fillId="37" borderId="14" xfId="71" applyFont="1" applyFill="1" applyBorder="1" applyAlignment="1" applyProtection="1">
      <alignment vertical="center" wrapText="1"/>
      <protection/>
    </xf>
    <xf numFmtId="0" fontId="6" fillId="37" borderId="0" xfId="71" applyFont="1" applyFill="1" applyBorder="1" applyAlignment="1" applyProtection="1">
      <alignment vertical="center" wrapText="1"/>
      <protection/>
    </xf>
    <xf numFmtId="0" fontId="8" fillId="37" borderId="0" xfId="71" applyFont="1" applyFill="1" applyBorder="1" applyAlignment="1" applyProtection="1">
      <alignment vertical="center" wrapText="1"/>
      <protection/>
    </xf>
    <xf numFmtId="0" fontId="6" fillId="37" borderId="13" xfId="71" applyFont="1" applyFill="1" applyBorder="1" applyAlignment="1" applyProtection="1">
      <alignment vertical="center" wrapText="1"/>
      <protection/>
    </xf>
    <xf numFmtId="0" fontId="83" fillId="37" borderId="14" xfId="0" applyFont="1" applyFill="1" applyBorder="1" applyAlignment="1">
      <alignment/>
    </xf>
    <xf numFmtId="0" fontId="83" fillId="37" borderId="0" xfId="0" applyFont="1" applyFill="1" applyBorder="1" applyAlignment="1">
      <alignment/>
    </xf>
    <xf numFmtId="0" fontId="6" fillId="37" borderId="0" xfId="71" applyFont="1" applyFill="1" applyBorder="1" applyAlignment="1" applyProtection="1">
      <alignment horizontal="left" vertical="center" wrapText="1"/>
      <protection/>
    </xf>
    <xf numFmtId="0" fontId="9" fillId="37" borderId="0" xfId="71" applyFont="1" applyFill="1" applyBorder="1" applyAlignment="1">
      <alignment horizontal="center" vertical="center" wrapText="1"/>
      <protection/>
    </xf>
    <xf numFmtId="9" fontId="7" fillId="11" borderId="16" xfId="78" applyFont="1" applyFill="1" applyBorder="1" applyAlignment="1" applyProtection="1">
      <alignment horizontal="center" vertical="center" wrapText="1"/>
      <protection locked="0"/>
    </xf>
    <xf numFmtId="9" fontId="0" fillId="0" borderId="0" xfId="78" applyFont="1" applyAlignment="1">
      <alignment/>
    </xf>
    <xf numFmtId="9" fontId="6" fillId="0" borderId="17" xfId="71" applyNumberFormat="1" applyFont="1" applyFill="1" applyBorder="1" applyAlignment="1" applyProtection="1">
      <alignment horizontal="center" vertical="center" wrapText="1"/>
      <protection/>
    </xf>
    <xf numFmtId="192" fontId="0" fillId="0" borderId="0" xfId="0" applyNumberFormat="1" applyBorder="1" applyAlignment="1">
      <alignment vertical="center"/>
    </xf>
    <xf numFmtId="0" fontId="0" fillId="0" borderId="0" xfId="0" applyBorder="1" applyAlignment="1">
      <alignment/>
    </xf>
    <xf numFmtId="192" fontId="0" fillId="0" borderId="0" xfId="62" applyNumberFormat="1" applyFont="1" applyBorder="1" applyAlignment="1">
      <alignment vertical="center"/>
    </xf>
    <xf numFmtId="0" fontId="0" fillId="0" borderId="18" xfId="0" applyBorder="1" applyAlignment="1">
      <alignment horizontal="center"/>
    </xf>
    <xf numFmtId="0" fontId="0" fillId="8" borderId="16" xfId="0" applyFill="1" applyBorder="1" applyAlignment="1">
      <alignment/>
    </xf>
    <xf numFmtId="9" fontId="7" fillId="8" borderId="16" xfId="78" applyFont="1" applyFill="1" applyBorder="1" applyAlignment="1" applyProtection="1">
      <alignment horizontal="center" vertical="center" wrapText="1"/>
      <protection locked="0"/>
    </xf>
    <xf numFmtId="9" fontId="6" fillId="8" borderId="17" xfId="71" applyNumberFormat="1" applyFont="1" applyFill="1" applyBorder="1" applyAlignment="1" applyProtection="1">
      <alignment horizontal="center" vertical="center" wrapText="1"/>
      <protection/>
    </xf>
    <xf numFmtId="0" fontId="0" fillId="18" borderId="16" xfId="0" applyFill="1" applyBorder="1" applyAlignment="1">
      <alignment/>
    </xf>
    <xf numFmtId="0" fontId="0" fillId="13" borderId="16" xfId="0" applyFill="1" applyBorder="1" applyAlignment="1">
      <alignment/>
    </xf>
    <xf numFmtId="9" fontId="7" fillId="13" borderId="16" xfId="78" applyFont="1" applyFill="1" applyBorder="1" applyAlignment="1" applyProtection="1">
      <alignment horizontal="center" vertical="center" wrapText="1"/>
      <protection locked="0"/>
    </xf>
    <xf numFmtId="9" fontId="6" fillId="13" borderId="17" xfId="71" applyNumberFormat="1" applyFont="1" applyFill="1" applyBorder="1" applyAlignment="1" applyProtection="1">
      <alignment horizontal="center" vertical="center" wrapText="1"/>
      <protection/>
    </xf>
    <xf numFmtId="0" fontId="0" fillId="3" borderId="16" xfId="0" applyFill="1" applyBorder="1" applyAlignment="1">
      <alignment/>
    </xf>
    <xf numFmtId="0" fontId="0" fillId="9" borderId="16" xfId="0" applyFill="1" applyBorder="1" applyAlignment="1">
      <alignment/>
    </xf>
    <xf numFmtId="0" fontId="0" fillId="10" borderId="16" xfId="0" applyFill="1" applyBorder="1" applyAlignment="1">
      <alignment/>
    </xf>
    <xf numFmtId="0" fontId="0" fillId="11" borderId="16" xfId="0" applyFill="1" applyBorder="1" applyAlignment="1">
      <alignment/>
    </xf>
    <xf numFmtId="0" fontId="0" fillId="38" borderId="16" xfId="0" applyFill="1" applyBorder="1" applyAlignment="1">
      <alignment/>
    </xf>
    <xf numFmtId="0" fontId="0" fillId="10" borderId="19" xfId="0" applyFill="1" applyBorder="1" applyAlignment="1">
      <alignment/>
    </xf>
    <xf numFmtId="0" fontId="0" fillId="12" borderId="16"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8" borderId="20"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1" borderId="20" xfId="0" applyFill="1" applyBorder="1" applyAlignment="1">
      <alignment/>
    </xf>
    <xf numFmtId="0" fontId="0" fillId="12" borderId="20" xfId="0" applyFill="1" applyBorder="1" applyAlignment="1">
      <alignment/>
    </xf>
    <xf numFmtId="0" fontId="0" fillId="9" borderId="20" xfId="0" applyFill="1" applyBorder="1" applyAlignment="1">
      <alignment/>
    </xf>
    <xf numFmtId="0" fontId="0" fillId="0" borderId="21" xfId="0" applyBorder="1" applyAlignment="1">
      <alignment horizontal="center"/>
    </xf>
    <xf numFmtId="0" fontId="0" fillId="0" borderId="22" xfId="0" applyBorder="1" applyAlignment="1">
      <alignment horizontal="center"/>
    </xf>
    <xf numFmtId="9" fontId="7" fillId="8" borderId="23" xfId="78" applyFont="1" applyFill="1" applyBorder="1" applyAlignment="1" applyProtection="1">
      <alignment horizontal="center" vertical="center" wrapText="1"/>
      <protection locked="0"/>
    </xf>
    <xf numFmtId="9" fontId="6" fillId="8" borderId="24" xfId="71" applyNumberFormat="1" applyFont="1" applyFill="1" applyBorder="1" applyAlignment="1" applyProtection="1">
      <alignment horizontal="center" vertical="center" wrapText="1"/>
      <protection/>
    </xf>
    <xf numFmtId="9" fontId="6" fillId="13" borderId="23" xfId="71" applyNumberFormat="1" applyFont="1" applyFill="1" applyBorder="1" applyAlignment="1" applyProtection="1">
      <alignment horizontal="center" vertical="center" wrapText="1"/>
      <protection/>
    </xf>
    <xf numFmtId="0" fontId="0" fillId="13" borderId="24" xfId="0" applyFill="1" applyBorder="1" applyAlignment="1">
      <alignment/>
    </xf>
    <xf numFmtId="0" fontId="0" fillId="13" borderId="23"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1" borderId="23" xfId="0" applyFill="1" applyBorder="1" applyAlignment="1">
      <alignment/>
    </xf>
    <xf numFmtId="0" fontId="0" fillId="11" borderId="24" xfId="0" applyFill="1" applyBorder="1" applyAlignment="1">
      <alignment/>
    </xf>
    <xf numFmtId="0" fontId="0" fillId="12" borderId="23" xfId="0" applyFill="1" applyBorder="1" applyAlignment="1">
      <alignment/>
    </xf>
    <xf numFmtId="0" fontId="0" fillId="12" borderId="24" xfId="0" applyFill="1" applyBorder="1" applyAlignment="1">
      <alignment/>
    </xf>
    <xf numFmtId="0" fontId="0" fillId="9" borderId="23" xfId="0" applyFill="1" applyBorder="1" applyAlignment="1">
      <alignment/>
    </xf>
    <xf numFmtId="0" fontId="0" fillId="9" borderId="24" xfId="0" applyFill="1" applyBorder="1" applyAlignment="1">
      <alignment/>
    </xf>
    <xf numFmtId="0" fontId="0" fillId="10" borderId="25" xfId="0" applyFill="1" applyBorder="1" applyAlignment="1">
      <alignment/>
    </xf>
    <xf numFmtId="0" fontId="0" fillId="39" borderId="19" xfId="0" applyFill="1" applyBorder="1" applyAlignment="1">
      <alignment/>
    </xf>
    <xf numFmtId="0" fontId="0" fillId="39" borderId="16" xfId="0" applyFill="1" applyBorder="1" applyAlignment="1">
      <alignment/>
    </xf>
    <xf numFmtId="0" fontId="0" fillId="39" borderId="25" xfId="0" applyFill="1" applyBorder="1" applyAlignment="1">
      <alignment/>
    </xf>
    <xf numFmtId="9" fontId="6" fillId="0" borderId="0" xfId="71" applyNumberFormat="1" applyFont="1" applyFill="1" applyBorder="1" applyAlignment="1" applyProtection="1">
      <alignment vertical="center" wrapText="1"/>
      <protection/>
    </xf>
    <xf numFmtId="0" fontId="0" fillId="37" borderId="0" xfId="0" applyFill="1" applyBorder="1" applyAlignment="1">
      <alignment/>
    </xf>
    <xf numFmtId="0" fontId="0" fillId="0" borderId="0" xfId="0" applyBorder="1" applyAlignment="1">
      <alignment horizontal="center" vertical="center" wrapText="1"/>
    </xf>
    <xf numFmtId="9" fontId="7" fillId="11" borderId="17" xfId="78" applyFont="1" applyFill="1" applyBorder="1" applyAlignment="1" applyProtection="1">
      <alignment horizontal="center" vertical="center" wrapText="1"/>
      <protection locked="0"/>
    </xf>
    <xf numFmtId="0" fontId="6" fillId="0" borderId="16" xfId="71" applyFont="1" applyFill="1" applyBorder="1" applyAlignment="1" applyProtection="1">
      <alignment horizontal="left" vertical="center" wrapText="1"/>
      <protection/>
    </xf>
    <xf numFmtId="0" fontId="6" fillId="11" borderId="16" xfId="71" applyFont="1" applyFill="1" applyBorder="1" applyAlignment="1" applyProtection="1">
      <alignment horizontal="left" vertical="center" wrapText="1"/>
      <protection/>
    </xf>
    <xf numFmtId="9" fontId="7" fillId="0" borderId="16" xfId="79" applyFont="1" applyFill="1" applyBorder="1" applyAlignment="1" applyProtection="1">
      <alignment horizontal="center" vertical="center" wrapText="1"/>
      <protection locked="0"/>
    </xf>
    <xf numFmtId="175" fontId="7" fillId="40" borderId="16" xfId="59" applyFont="1" applyFill="1" applyBorder="1" applyAlignment="1" applyProtection="1">
      <alignment vertical="center" wrapText="1"/>
      <protection/>
    </xf>
    <xf numFmtId="191" fontId="0" fillId="37" borderId="0" xfId="0" applyNumberFormat="1" applyFill="1" applyBorder="1" applyAlignment="1">
      <alignment vertical="center"/>
    </xf>
    <xf numFmtId="0" fontId="6" fillId="37" borderId="26" xfId="71" applyFont="1" applyFill="1" applyBorder="1" applyAlignment="1" applyProtection="1">
      <alignment vertical="center" wrapText="1"/>
      <protection/>
    </xf>
    <xf numFmtId="0" fontId="6" fillId="0" borderId="19" xfId="71" applyFont="1" applyFill="1" applyBorder="1" applyAlignment="1" applyProtection="1">
      <alignment horizontal="left" vertical="center" wrapText="1"/>
      <protection/>
    </xf>
    <xf numFmtId="9" fontId="7" fillId="0" borderId="19" xfId="79" applyFont="1" applyFill="1" applyBorder="1" applyAlignment="1" applyProtection="1">
      <alignment horizontal="center" vertical="center" wrapText="1"/>
      <protection locked="0"/>
    </xf>
    <xf numFmtId="9" fontId="6" fillId="0" borderId="27" xfId="71" applyNumberFormat="1" applyFont="1" applyFill="1" applyBorder="1" applyAlignment="1" applyProtection="1">
      <alignment horizontal="center" vertical="center" wrapText="1"/>
      <protection/>
    </xf>
    <xf numFmtId="175" fontId="0" fillId="40" borderId="16" xfId="0" applyNumberFormat="1" applyFill="1" applyBorder="1" applyAlignment="1">
      <alignment horizontal="center" vertical="center" wrapText="1"/>
    </xf>
    <xf numFmtId="9" fontId="0" fillId="0" borderId="0" xfId="0" applyNumberFormat="1" applyAlignment="1">
      <alignment/>
    </xf>
    <xf numFmtId="10" fontId="0" fillId="0" borderId="0" xfId="78" applyNumberFormat="1" applyFont="1" applyAlignment="1">
      <alignment/>
    </xf>
    <xf numFmtId="199" fontId="7" fillId="40" borderId="16" xfId="59" applyNumberFormat="1" applyFont="1" applyFill="1" applyBorder="1" applyAlignment="1" applyProtection="1">
      <alignment vertical="center" wrapText="1"/>
      <protection/>
    </xf>
    <xf numFmtId="0" fontId="0" fillId="0" borderId="0" xfId="0" applyAlignment="1">
      <alignment/>
    </xf>
    <xf numFmtId="199" fontId="0" fillId="0" borderId="0" xfId="59" applyNumberFormat="1" applyFont="1" applyAlignment="1">
      <alignment/>
    </xf>
    <xf numFmtId="199" fontId="0" fillId="40" borderId="16" xfId="0" applyNumberFormat="1" applyFill="1" applyBorder="1" applyAlignment="1">
      <alignment vertical="center" wrapText="1"/>
    </xf>
    <xf numFmtId="9" fontId="82" fillId="0" borderId="0" xfId="78" applyFont="1" applyBorder="1" applyAlignment="1">
      <alignment horizontal="center" vertical="center"/>
    </xf>
    <xf numFmtId="0" fontId="7" fillId="0" borderId="28" xfId="71" applyFont="1" applyFill="1" applyBorder="1" applyAlignment="1" applyProtection="1">
      <alignment horizontal="left" vertical="center" wrapText="1"/>
      <protection/>
    </xf>
    <xf numFmtId="9" fontId="6" fillId="0" borderId="29" xfId="71" applyNumberFormat="1" applyFont="1" applyFill="1" applyBorder="1" applyAlignment="1" applyProtection="1">
      <alignment horizontal="center" vertical="center" wrapText="1"/>
      <protection/>
    </xf>
    <xf numFmtId="190" fontId="6" fillId="0" borderId="29" xfId="78" applyNumberFormat="1" applyFont="1" applyFill="1" applyBorder="1" applyAlignment="1" applyProtection="1">
      <alignment vertical="center" wrapText="1"/>
      <protection/>
    </xf>
    <xf numFmtId="190" fontId="6" fillId="0" borderId="29" xfId="78" applyNumberFormat="1" applyFont="1" applyFill="1" applyBorder="1" applyAlignment="1" applyProtection="1">
      <alignment horizontal="center" vertical="center" wrapText="1"/>
      <protection/>
    </xf>
    <xf numFmtId="0" fontId="84" fillId="0" borderId="0" xfId="0" applyFont="1" applyAlignment="1">
      <alignment/>
    </xf>
    <xf numFmtId="174" fontId="84" fillId="0" borderId="0" xfId="63" applyFont="1" applyAlignment="1">
      <alignment/>
    </xf>
    <xf numFmtId="174" fontId="85" fillId="0" borderId="0" xfId="63" applyFont="1" applyAlignment="1">
      <alignment/>
    </xf>
    <xf numFmtId="0" fontId="85" fillId="0" borderId="0" xfId="0" applyFont="1" applyAlignment="1">
      <alignment/>
    </xf>
    <xf numFmtId="0" fontId="6" fillId="37" borderId="0" xfId="71" applyFont="1" applyFill="1" applyBorder="1" applyAlignment="1" applyProtection="1">
      <alignment horizontal="center" vertical="center" wrapText="1"/>
      <protection/>
    </xf>
    <xf numFmtId="0" fontId="0" fillId="0" borderId="30" xfId="0" applyBorder="1" applyAlignment="1">
      <alignment/>
    </xf>
    <xf numFmtId="0" fontId="6" fillId="37" borderId="14" xfId="71" applyFont="1" applyFill="1" applyBorder="1" applyAlignment="1">
      <alignment horizontal="center" vertical="center" wrapText="1"/>
      <protection/>
    </xf>
    <xf numFmtId="0" fontId="0" fillId="0" borderId="31" xfId="0" applyBorder="1" applyAlignment="1">
      <alignment/>
    </xf>
    <xf numFmtId="0" fontId="6" fillId="37" borderId="32" xfId="71" applyFont="1" applyFill="1" applyBorder="1" applyAlignment="1" applyProtection="1">
      <alignment vertical="center" wrapText="1"/>
      <protection/>
    </xf>
    <xf numFmtId="0" fontId="6" fillId="37" borderId="33" xfId="71" applyFont="1" applyFill="1" applyBorder="1" applyAlignment="1" applyProtection="1">
      <alignment vertical="center" wrapText="1"/>
      <protection/>
    </xf>
    <xf numFmtId="0" fontId="6" fillId="37" borderId="34" xfId="71" applyFont="1" applyFill="1" applyBorder="1" applyAlignment="1" applyProtection="1">
      <alignment vertical="center" wrapText="1"/>
      <protection/>
    </xf>
    <xf numFmtId="0" fontId="7" fillId="37" borderId="35" xfId="71" applyFont="1" applyFill="1" applyBorder="1" applyAlignment="1" applyProtection="1">
      <alignment vertical="center" wrapText="1"/>
      <protection/>
    </xf>
    <xf numFmtId="0" fontId="7" fillId="37" borderId="36" xfId="71" applyFont="1" applyFill="1" applyBorder="1" applyAlignment="1" applyProtection="1">
      <alignment vertical="center" wrapText="1"/>
      <protection/>
    </xf>
    <xf numFmtId="0" fontId="7" fillId="37" borderId="37" xfId="71" applyFont="1" applyFill="1" applyBorder="1" applyAlignment="1" applyProtection="1">
      <alignment vertical="center" wrapText="1"/>
      <protection/>
    </xf>
    <xf numFmtId="0" fontId="83" fillId="37" borderId="36" xfId="0" applyFont="1" applyFill="1" applyBorder="1" applyAlignment="1">
      <alignment/>
    </xf>
    <xf numFmtId="0" fontId="0" fillId="0" borderId="38" xfId="0" applyBorder="1" applyAlignment="1">
      <alignment/>
    </xf>
    <xf numFmtId="0" fontId="6" fillId="37" borderId="39" xfId="71" applyFont="1" applyFill="1" applyBorder="1" applyAlignment="1">
      <alignment horizontal="center" vertical="center" wrapText="1"/>
      <protection/>
    </xf>
    <xf numFmtId="0" fontId="6" fillId="37" borderId="40" xfId="71" applyFont="1" applyFill="1" applyBorder="1" applyAlignment="1" applyProtection="1">
      <alignment horizontal="center" vertical="center" wrapText="1"/>
      <protection/>
    </xf>
    <xf numFmtId="0" fontId="6" fillId="5" borderId="41" xfId="71" applyFont="1" applyFill="1" applyBorder="1" applyAlignment="1" applyProtection="1">
      <alignment horizontal="center" vertical="center" wrapText="1"/>
      <protection/>
    </xf>
    <xf numFmtId="0" fontId="6" fillId="5" borderId="16" xfId="71" applyFont="1" applyFill="1" applyBorder="1" applyAlignment="1" applyProtection="1">
      <alignment horizontal="center" vertical="center" wrapText="1"/>
      <protection/>
    </xf>
    <xf numFmtId="0" fontId="6" fillId="0" borderId="0" xfId="71" applyFont="1" applyFill="1" applyBorder="1" applyAlignment="1">
      <alignment horizontal="center" vertical="center" wrapText="1"/>
      <protection/>
    </xf>
    <xf numFmtId="0" fontId="6" fillId="0" borderId="36" xfId="71" applyFont="1" applyFill="1" applyBorder="1" applyAlignment="1">
      <alignment horizontal="center" vertical="center" wrapText="1"/>
      <protection/>
    </xf>
    <xf numFmtId="0" fontId="6" fillId="37" borderId="42" xfId="71" applyFont="1" applyFill="1" applyBorder="1" applyAlignment="1" applyProtection="1">
      <alignment vertical="center" wrapText="1"/>
      <protection/>
    </xf>
    <xf numFmtId="0" fontId="9" fillId="0" borderId="0" xfId="71" applyFont="1" applyFill="1" applyBorder="1" applyAlignment="1">
      <alignment horizontal="center" vertical="center" wrapText="1"/>
      <protection/>
    </xf>
    <xf numFmtId="0" fontId="82" fillId="11" borderId="16" xfId="0" applyFont="1" applyFill="1"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175" fontId="0" fillId="0" borderId="16" xfId="59" applyFont="1" applyBorder="1" applyAlignment="1">
      <alignment horizontal="center" vertical="center" wrapText="1"/>
    </xf>
    <xf numFmtId="0" fontId="0" fillId="0" borderId="16" xfId="0" applyBorder="1" applyAlignment="1">
      <alignment horizontal="left" vertical="center" wrapText="1"/>
    </xf>
    <xf numFmtId="0" fontId="0" fillId="0" borderId="16" xfId="0" applyBorder="1" applyAlignment="1">
      <alignment vertical="center"/>
    </xf>
    <xf numFmtId="9" fontId="0" fillId="0" borderId="16" xfId="78" applyFont="1" applyBorder="1" applyAlignment="1">
      <alignment vertical="center"/>
    </xf>
    <xf numFmtId="0" fontId="0" fillId="0" borderId="16" xfId="0" applyBorder="1" applyAlignment="1">
      <alignment vertical="center" wrapText="1"/>
    </xf>
    <xf numFmtId="0" fontId="6" fillId="5" borderId="16" xfId="71" applyFont="1" applyFill="1" applyBorder="1" applyAlignment="1" applyProtection="1">
      <alignment horizontal="center" vertical="center" wrapText="1"/>
      <protection/>
    </xf>
    <xf numFmtId="0" fontId="6" fillId="37" borderId="0" xfId="71" applyFont="1" applyFill="1" applyBorder="1" applyAlignment="1" applyProtection="1">
      <alignment horizontal="center" vertical="center" wrapText="1"/>
      <protection/>
    </xf>
    <xf numFmtId="175" fontId="7" fillId="40" borderId="43" xfId="59" applyFont="1" applyFill="1" applyBorder="1" applyAlignment="1" applyProtection="1">
      <alignment horizontal="left" vertical="center" wrapText="1"/>
      <protection/>
    </xf>
    <xf numFmtId="175" fontId="7" fillId="40" borderId="20" xfId="59" applyFont="1" applyFill="1" applyBorder="1" applyAlignment="1" applyProtection="1">
      <alignment horizontal="left" vertical="center" wrapText="1"/>
      <protection/>
    </xf>
    <xf numFmtId="0" fontId="6" fillId="5" borderId="41" xfId="71" applyFont="1" applyFill="1" applyBorder="1" applyAlignment="1" applyProtection="1">
      <alignment horizontal="center" vertical="center" wrapText="1"/>
      <protection/>
    </xf>
    <xf numFmtId="0" fontId="6" fillId="37" borderId="0" xfId="71" applyFont="1" applyFill="1" applyBorder="1" applyAlignment="1">
      <alignment horizontal="center" vertical="center" wrapText="1"/>
      <protection/>
    </xf>
    <xf numFmtId="1" fontId="45" fillId="0" borderId="44" xfId="78" applyNumberFormat="1" applyFont="1" applyFill="1" applyBorder="1" applyAlignment="1" applyProtection="1">
      <alignment horizontal="center" vertical="center" wrapText="1"/>
      <protection/>
    </xf>
    <xf numFmtId="1" fontId="6" fillId="0" borderId="29" xfId="78" applyNumberFormat="1" applyFont="1" applyFill="1" applyBorder="1" applyAlignment="1" applyProtection="1">
      <alignment horizontal="center" vertical="center" wrapText="1"/>
      <protection/>
    </xf>
    <xf numFmtId="1" fontId="6" fillId="0" borderId="29" xfId="78" applyNumberFormat="1" applyFont="1" applyFill="1" applyBorder="1" applyAlignment="1" applyProtection="1">
      <alignment vertical="center" wrapText="1"/>
      <protection/>
    </xf>
    <xf numFmtId="9" fontId="0" fillId="0" borderId="16" xfId="78" applyFont="1" applyBorder="1" applyAlignment="1">
      <alignment horizontal="center" vertical="center"/>
    </xf>
    <xf numFmtId="9" fontId="45" fillId="0" borderId="44" xfId="78" applyFont="1" applyFill="1" applyBorder="1" applyAlignment="1" applyProtection="1">
      <alignment horizontal="center" vertical="center" wrapText="1"/>
      <protection/>
    </xf>
    <xf numFmtId="9" fontId="85" fillId="0" borderId="0" xfId="78" applyFont="1" applyAlignment="1">
      <alignment/>
    </xf>
    <xf numFmtId="9" fontId="84" fillId="0" borderId="0" xfId="78" applyFont="1" applyAlignment="1">
      <alignment/>
    </xf>
    <xf numFmtId="0" fontId="0" fillId="0" borderId="16" xfId="0" applyBorder="1" applyAlignment="1">
      <alignment horizontal="center"/>
    </xf>
    <xf numFmtId="10" fontId="6" fillId="0" borderId="0" xfId="71" applyNumberFormat="1" applyFont="1" applyFill="1" applyBorder="1" applyAlignment="1" applyProtection="1">
      <alignment vertical="center" wrapText="1"/>
      <protection/>
    </xf>
    <xf numFmtId="0" fontId="6" fillId="5" borderId="16" xfId="71" applyFont="1" applyFill="1" applyBorder="1" applyAlignment="1" applyProtection="1">
      <alignment horizontal="center" vertical="center" wrapText="1"/>
      <protection/>
    </xf>
    <xf numFmtId="175" fontId="0" fillId="0" borderId="0" xfId="0" applyNumberFormat="1" applyAlignment="1">
      <alignment/>
    </xf>
    <xf numFmtId="9" fontId="0" fillId="0" borderId="0" xfId="78" applyFont="1" applyAlignment="1">
      <alignment/>
    </xf>
    <xf numFmtId="202" fontId="6" fillId="0" borderId="29" xfId="78" applyNumberFormat="1" applyFont="1" applyFill="1" applyBorder="1" applyAlignment="1" applyProtection="1">
      <alignment horizontal="center" vertical="center" wrapText="1"/>
      <protection/>
    </xf>
    <xf numFmtId="9" fontId="6" fillId="0" borderId="29" xfId="78" applyNumberFormat="1" applyFont="1" applyFill="1" applyBorder="1" applyAlignment="1" applyProtection="1">
      <alignment horizontal="center" vertical="center" wrapText="1"/>
      <protection/>
    </xf>
    <xf numFmtId="9" fontId="0" fillId="0" borderId="0" xfId="78" applyFont="1" applyAlignment="1">
      <alignment/>
    </xf>
    <xf numFmtId="175" fontId="7" fillId="40" borderId="43" xfId="59" applyFont="1" applyFill="1" applyBorder="1" applyAlignment="1" applyProtection="1">
      <alignment horizontal="left" vertical="center" wrapText="1"/>
      <protection/>
    </xf>
    <xf numFmtId="175" fontId="7" fillId="40" borderId="20" xfId="59" applyFont="1" applyFill="1" applyBorder="1" applyAlignment="1" applyProtection="1">
      <alignment horizontal="left" vertical="center" wrapText="1"/>
      <protection/>
    </xf>
    <xf numFmtId="0" fontId="14" fillId="0" borderId="45"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86" fillId="0" borderId="43" xfId="0" applyFont="1" applyFill="1" applyBorder="1" applyAlignment="1">
      <alignment horizontal="center" vertical="center"/>
    </xf>
    <xf numFmtId="0" fontId="86" fillId="0" borderId="48" xfId="0" applyFont="1" applyFill="1" applyBorder="1" applyAlignment="1">
      <alignment horizontal="center" vertical="center"/>
    </xf>
    <xf numFmtId="0" fontId="86" fillId="0" borderId="49" xfId="0" applyFont="1" applyFill="1" applyBorder="1" applyAlignment="1">
      <alignment horizontal="center" vertical="center"/>
    </xf>
    <xf numFmtId="0" fontId="86" fillId="0" borderId="50" xfId="0" applyFont="1" applyFill="1" applyBorder="1" applyAlignment="1">
      <alignment horizontal="center" vertical="center"/>
    </xf>
    <xf numFmtId="0" fontId="87" fillId="0" borderId="51" xfId="71" applyFont="1" applyFill="1" applyBorder="1" applyAlignment="1">
      <alignment horizontal="center" vertical="center" wrapText="1"/>
      <protection/>
    </xf>
    <xf numFmtId="0" fontId="87" fillId="0" borderId="52" xfId="71" applyFont="1" applyFill="1" applyBorder="1" applyAlignment="1">
      <alignment horizontal="center" vertical="center" wrapText="1"/>
      <protection/>
    </xf>
    <xf numFmtId="0" fontId="87" fillId="0" borderId="40" xfId="71" applyFont="1" applyFill="1" applyBorder="1" applyAlignment="1">
      <alignment horizontal="center" vertical="center" wrapText="1"/>
      <protection/>
    </xf>
    <xf numFmtId="0" fontId="6" fillId="37" borderId="53" xfId="71" applyFont="1" applyFill="1" applyBorder="1" applyAlignment="1">
      <alignment horizontal="left" vertical="center" wrapText="1"/>
      <protection/>
    </xf>
    <xf numFmtId="0" fontId="6" fillId="37" borderId="54" xfId="71" applyFont="1" applyFill="1" applyBorder="1" applyAlignment="1">
      <alignment horizontal="left" vertical="center" wrapText="1"/>
      <protection/>
    </xf>
    <xf numFmtId="0" fontId="6" fillId="37" borderId="45" xfId="71" applyFont="1" applyFill="1" applyBorder="1" applyAlignment="1">
      <alignment horizontal="left" vertical="center" wrapText="1"/>
      <protection/>
    </xf>
    <xf numFmtId="0" fontId="6" fillId="37" borderId="55" xfId="71" applyFont="1" applyFill="1" applyBorder="1" applyAlignment="1">
      <alignment horizontal="left" vertical="center" wrapText="1"/>
      <protection/>
    </xf>
    <xf numFmtId="0" fontId="6" fillId="37" borderId="56" xfId="71" applyFont="1" applyFill="1" applyBorder="1" applyAlignment="1">
      <alignment horizontal="left" vertical="center" wrapText="1"/>
      <protection/>
    </xf>
    <xf numFmtId="0" fontId="6" fillId="37" borderId="57" xfId="71" applyFont="1" applyFill="1" applyBorder="1" applyAlignment="1">
      <alignment horizontal="left" vertical="center" wrapText="1"/>
      <protection/>
    </xf>
    <xf numFmtId="188" fontId="6" fillId="37" borderId="49" xfId="65" applyNumberFormat="1" applyFont="1" applyFill="1" applyBorder="1" applyAlignment="1" applyProtection="1">
      <alignment horizontal="center" vertical="center" wrapText="1"/>
      <protection/>
    </xf>
    <xf numFmtId="188" fontId="6" fillId="37" borderId="56" xfId="65" applyNumberFormat="1" applyFont="1" applyFill="1" applyBorder="1" applyAlignment="1" applyProtection="1">
      <alignment horizontal="center" vertical="center" wrapText="1"/>
      <protection/>
    </xf>
    <xf numFmtId="188" fontId="6" fillId="37" borderId="57" xfId="65" applyNumberFormat="1" applyFont="1" applyFill="1" applyBorder="1" applyAlignment="1" applyProtection="1">
      <alignment horizontal="center" vertical="center" wrapText="1"/>
      <protection/>
    </xf>
    <xf numFmtId="0" fontId="6" fillId="37" borderId="43" xfId="71" applyFont="1" applyFill="1" applyBorder="1" applyAlignment="1" applyProtection="1">
      <alignment horizontal="center" vertical="center" wrapText="1"/>
      <protection/>
    </xf>
    <xf numFmtId="0" fontId="6" fillId="37" borderId="58" xfId="71" applyFont="1" applyFill="1" applyBorder="1" applyAlignment="1" applyProtection="1">
      <alignment horizontal="center" vertical="center" wrapText="1"/>
      <protection/>
    </xf>
    <xf numFmtId="0" fontId="6" fillId="37" borderId="20" xfId="71" applyFont="1" applyFill="1" applyBorder="1" applyAlignment="1" applyProtection="1">
      <alignment horizontal="center" vertical="center" wrapText="1"/>
      <protection/>
    </xf>
    <xf numFmtId="0" fontId="6" fillId="5" borderId="59" xfId="71" applyFont="1" applyFill="1" applyBorder="1" applyAlignment="1">
      <alignment horizontal="left" vertical="center" wrapText="1"/>
      <protection/>
    </xf>
    <xf numFmtId="0" fontId="6" fillId="5" borderId="35" xfId="71" applyFont="1" applyFill="1" applyBorder="1" applyAlignment="1">
      <alignment horizontal="left" vertical="center" wrapText="1"/>
      <protection/>
    </xf>
    <xf numFmtId="0" fontId="6" fillId="5" borderId="14" xfId="71" applyFont="1" applyFill="1" applyBorder="1" applyAlignment="1">
      <alignment horizontal="left" vertical="center" wrapText="1"/>
      <protection/>
    </xf>
    <xf numFmtId="0" fontId="6" fillId="5" borderId="36" xfId="71" applyFont="1" applyFill="1" applyBorder="1" applyAlignment="1">
      <alignment horizontal="left" vertical="center" wrapText="1"/>
      <protection/>
    </xf>
    <xf numFmtId="0" fontId="6" fillId="5" borderId="26" xfId="71" applyFont="1" applyFill="1" applyBorder="1" applyAlignment="1">
      <alignment horizontal="left" vertical="center" wrapText="1"/>
      <protection/>
    </xf>
    <xf numFmtId="0" fontId="6" fillId="5" borderId="37" xfId="71" applyFont="1" applyFill="1" applyBorder="1" applyAlignment="1">
      <alignment horizontal="left" vertical="center" wrapText="1"/>
      <protection/>
    </xf>
    <xf numFmtId="9" fontId="7" fillId="0" borderId="55" xfId="80" applyFont="1" applyFill="1" applyBorder="1" applyAlignment="1" applyProtection="1">
      <alignment horizontal="left" vertical="top" wrapText="1"/>
      <protection/>
    </xf>
    <xf numFmtId="9" fontId="7" fillId="0" borderId="56" xfId="80" applyFont="1" applyFill="1" applyBorder="1" applyAlignment="1" applyProtection="1">
      <alignment horizontal="left" vertical="top" wrapText="1"/>
      <protection/>
    </xf>
    <xf numFmtId="9" fontId="7" fillId="0" borderId="57" xfId="80" applyFont="1" applyFill="1" applyBorder="1" applyAlignment="1" applyProtection="1">
      <alignment horizontal="left" vertical="top" wrapText="1"/>
      <protection/>
    </xf>
    <xf numFmtId="0" fontId="50" fillId="0" borderId="59" xfId="71" applyFont="1" applyFill="1" applyBorder="1" applyAlignment="1">
      <alignment horizontal="left" vertical="center" wrapText="1"/>
      <protection/>
    </xf>
    <xf numFmtId="0" fontId="50" fillId="0" borderId="13" xfId="71" applyFont="1" applyFill="1" applyBorder="1" applyAlignment="1">
      <alignment horizontal="left" vertical="center" wrapText="1"/>
      <protection/>
    </xf>
    <xf numFmtId="0" fontId="50" fillId="0" borderId="35" xfId="71" applyFont="1" applyFill="1" applyBorder="1" applyAlignment="1">
      <alignment horizontal="left" vertical="center" wrapText="1"/>
      <protection/>
    </xf>
    <xf numFmtId="0" fontId="50" fillId="0" borderId="14" xfId="71" applyFont="1" applyFill="1" applyBorder="1" applyAlignment="1">
      <alignment horizontal="left" vertical="center" wrapText="1"/>
      <protection/>
    </xf>
    <xf numFmtId="0" fontId="50" fillId="0" borderId="0" xfId="71" applyFont="1" applyFill="1" applyBorder="1" applyAlignment="1">
      <alignment horizontal="left" vertical="center" wrapText="1"/>
      <protection/>
    </xf>
    <xf numFmtId="0" fontId="50" fillId="0" borderId="36" xfId="71" applyFont="1" applyFill="1" applyBorder="1" applyAlignment="1">
      <alignment horizontal="left" vertical="center" wrapText="1"/>
      <protection/>
    </xf>
    <xf numFmtId="0" fontId="50" fillId="0" borderId="26" xfId="71" applyFont="1" applyFill="1" applyBorder="1" applyAlignment="1">
      <alignment horizontal="left" vertical="center" wrapText="1"/>
      <protection/>
    </xf>
    <xf numFmtId="0" fontId="50" fillId="0" borderId="15" xfId="71" applyFont="1" applyFill="1" applyBorder="1" applyAlignment="1">
      <alignment horizontal="left" vertical="center" wrapText="1"/>
      <protection/>
    </xf>
    <xf numFmtId="0" fontId="50" fillId="0" borderId="37" xfId="71" applyFont="1" applyFill="1" applyBorder="1" applyAlignment="1">
      <alignment horizontal="left" vertical="center" wrapText="1"/>
      <protection/>
    </xf>
    <xf numFmtId="0" fontId="50" fillId="0" borderId="60" xfId="71" applyFont="1" applyFill="1" applyBorder="1" applyAlignment="1">
      <alignment horizontal="left" vertical="center" wrapText="1"/>
      <protection/>
    </xf>
    <xf numFmtId="0" fontId="50" fillId="0" borderId="61" xfId="71" applyFont="1" applyFill="1" applyBorder="1" applyAlignment="1">
      <alignment horizontal="left" vertical="center" wrapText="1"/>
      <protection/>
    </xf>
    <xf numFmtId="0" fontId="50" fillId="0" borderId="62" xfId="71" applyFont="1" applyFill="1" applyBorder="1" applyAlignment="1">
      <alignment horizontal="left" vertical="center" wrapText="1"/>
      <protection/>
    </xf>
    <xf numFmtId="0" fontId="6" fillId="37" borderId="26" xfId="71" applyFont="1" applyFill="1" applyBorder="1" applyAlignment="1" applyProtection="1">
      <alignment horizontal="left" vertical="center" wrapText="1"/>
      <protection/>
    </xf>
    <xf numFmtId="0" fontId="6" fillId="37" borderId="15" xfId="71" applyFont="1" applyFill="1" applyBorder="1" applyAlignment="1" applyProtection="1">
      <alignment horizontal="left" vertical="center" wrapText="1"/>
      <protection/>
    </xf>
    <xf numFmtId="0" fontId="6" fillId="37" borderId="21" xfId="71" applyFont="1" applyFill="1" applyBorder="1" applyAlignment="1" applyProtection="1">
      <alignment horizontal="center" vertical="center" wrapText="1"/>
      <protection/>
    </xf>
    <xf numFmtId="0" fontId="6" fillId="37" borderId="18" xfId="71" applyFont="1" applyFill="1" applyBorder="1" applyAlignment="1" applyProtection="1">
      <alignment horizontal="center" vertical="center" wrapText="1"/>
      <protection/>
    </xf>
    <xf numFmtId="0" fontId="6" fillId="37" borderId="63" xfId="71" applyFont="1" applyFill="1" applyBorder="1" applyAlignment="1" applyProtection="1">
      <alignment horizontal="center" vertical="center" wrapText="1"/>
      <protection/>
    </xf>
    <xf numFmtId="0" fontId="6" fillId="5" borderId="60" xfId="71" applyFont="1" applyFill="1" applyBorder="1" applyAlignment="1">
      <alignment horizontal="center" vertical="center" wrapText="1"/>
      <protection/>
    </xf>
    <xf numFmtId="0" fontId="6" fillId="5" borderId="61" xfId="71" applyFont="1" applyFill="1" applyBorder="1" applyAlignment="1">
      <alignment horizontal="center" vertical="center" wrapText="1"/>
      <protection/>
    </xf>
    <xf numFmtId="0" fontId="6" fillId="5" borderId="62" xfId="71" applyFont="1" applyFill="1" applyBorder="1" applyAlignment="1">
      <alignment horizontal="center" vertical="center" wrapText="1"/>
      <protection/>
    </xf>
    <xf numFmtId="0" fontId="6" fillId="37" borderId="0" xfId="71" applyFont="1" applyFill="1" applyBorder="1" applyAlignment="1" applyProtection="1">
      <alignment horizontal="center" vertical="center" wrapText="1"/>
      <protection/>
    </xf>
    <xf numFmtId="0" fontId="14" fillId="0" borderId="20"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6" fillId="5" borderId="64" xfId="71" applyFont="1" applyFill="1" applyBorder="1" applyAlignment="1" applyProtection="1">
      <alignment horizontal="center" vertical="center" wrapText="1"/>
      <protection/>
    </xf>
    <xf numFmtId="0" fontId="6" fillId="5" borderId="62" xfId="71" applyFont="1" applyFill="1" applyBorder="1" applyAlignment="1" applyProtection="1">
      <alignment horizontal="center" vertical="center" wrapText="1"/>
      <protection/>
    </xf>
    <xf numFmtId="0" fontId="88" fillId="0" borderId="57" xfId="0" applyFont="1" applyBorder="1" applyAlignment="1">
      <alignment horizontal="left" vertical="center" wrapText="1"/>
    </xf>
    <xf numFmtId="0" fontId="88" fillId="0" borderId="29" xfId="0" applyFont="1" applyBorder="1" applyAlignment="1">
      <alignment horizontal="left" vertical="center" wrapText="1"/>
    </xf>
    <xf numFmtId="0" fontId="88" fillId="0" borderId="65" xfId="0" applyFont="1" applyBorder="1" applyAlignment="1">
      <alignment horizontal="left" vertical="center" wrapText="1"/>
    </xf>
    <xf numFmtId="0" fontId="47" fillId="0" borderId="41" xfId="71" applyFont="1" applyFill="1" applyBorder="1" applyAlignment="1">
      <alignment horizontal="left" vertical="center" wrapText="1"/>
      <protection/>
    </xf>
    <xf numFmtId="0" fontId="47" fillId="0" borderId="66" xfId="71" applyFont="1" applyFill="1" applyBorder="1" applyAlignment="1">
      <alignment horizontal="left" vertical="center" wrapText="1"/>
      <protection/>
    </xf>
    <xf numFmtId="0" fontId="47" fillId="0" borderId="67" xfId="71" applyFont="1" applyFill="1" applyBorder="1" applyAlignment="1">
      <alignment horizontal="left" vertical="center" wrapText="1"/>
      <protection/>
    </xf>
    <xf numFmtId="0" fontId="82" fillId="0" borderId="49" xfId="0" applyFont="1" applyFill="1" applyBorder="1" applyAlignment="1">
      <alignment horizontal="center" vertical="center" wrapText="1"/>
    </xf>
    <xf numFmtId="0" fontId="82" fillId="0" borderId="50" xfId="0" applyFont="1" applyFill="1" applyBorder="1" applyAlignment="1">
      <alignment horizontal="center" vertical="center" wrapText="1"/>
    </xf>
    <xf numFmtId="0" fontId="82" fillId="0" borderId="43" xfId="0" applyFont="1" applyFill="1" applyBorder="1" applyAlignment="1">
      <alignment horizontal="center" vertical="center" wrapText="1"/>
    </xf>
    <xf numFmtId="0" fontId="82" fillId="0" borderId="48" xfId="0" applyFont="1" applyFill="1" applyBorder="1" applyAlignment="1">
      <alignment horizontal="center" vertical="center" wrapText="1"/>
    </xf>
    <xf numFmtId="0" fontId="5" fillId="0" borderId="14" xfId="71" applyFont="1" applyFill="1" applyBorder="1" applyAlignment="1" applyProtection="1">
      <alignment horizontal="center" vertical="center"/>
      <protection/>
    </xf>
    <xf numFmtId="0" fontId="5" fillId="0" borderId="0" xfId="71" applyFont="1" applyFill="1" applyBorder="1" applyAlignment="1" applyProtection="1">
      <alignment horizontal="center" vertical="center"/>
      <protection/>
    </xf>
    <xf numFmtId="0" fontId="5" fillId="0" borderId="36" xfId="71" applyFont="1" applyFill="1" applyBorder="1" applyAlignment="1" applyProtection="1">
      <alignment horizontal="center" vertical="center"/>
      <protection/>
    </xf>
    <xf numFmtId="0" fontId="5" fillId="0" borderId="14" xfId="71" applyFont="1" applyFill="1" applyBorder="1" applyAlignment="1" applyProtection="1">
      <alignment horizontal="center" vertical="center" wrapText="1"/>
      <protection/>
    </xf>
    <xf numFmtId="0" fontId="5" fillId="0" borderId="0" xfId="71" applyFont="1" applyFill="1" applyBorder="1" applyAlignment="1" applyProtection="1">
      <alignment horizontal="center" vertical="center" wrapText="1"/>
      <protection/>
    </xf>
    <xf numFmtId="0" fontId="5" fillId="0" borderId="36" xfId="71" applyFont="1" applyFill="1" applyBorder="1" applyAlignment="1" applyProtection="1">
      <alignment horizontal="center" vertical="center" wrapText="1"/>
      <protection/>
    </xf>
    <xf numFmtId="0" fontId="5" fillId="0" borderId="26" xfId="71" applyFont="1" applyFill="1" applyBorder="1" applyAlignment="1" applyProtection="1">
      <alignment horizontal="center" vertical="center" wrapText="1"/>
      <protection/>
    </xf>
    <xf numFmtId="0" fontId="5" fillId="0" borderId="15" xfId="71" applyFont="1" applyFill="1" applyBorder="1" applyAlignment="1" applyProtection="1">
      <alignment horizontal="center" vertical="center" wrapText="1"/>
      <protection/>
    </xf>
    <xf numFmtId="0" fontId="5" fillId="0" borderId="37" xfId="71" applyFont="1" applyFill="1" applyBorder="1" applyAlignment="1" applyProtection="1">
      <alignment horizontal="center" vertical="center" wrapText="1"/>
      <protection/>
    </xf>
    <xf numFmtId="0" fontId="6" fillId="5" borderId="59" xfId="71" applyFont="1" applyFill="1" applyBorder="1" applyAlignment="1" applyProtection="1">
      <alignment horizontal="left" vertical="center" wrapText="1"/>
      <protection/>
    </xf>
    <xf numFmtId="0" fontId="6" fillId="5" borderId="35" xfId="71" applyFont="1" applyFill="1" applyBorder="1" applyAlignment="1" applyProtection="1">
      <alignment horizontal="left" vertical="center" wrapText="1"/>
      <protection/>
    </xf>
    <xf numFmtId="0" fontId="6" fillId="5" borderId="26" xfId="71" applyFont="1" applyFill="1" applyBorder="1" applyAlignment="1" applyProtection="1">
      <alignment horizontal="left" vertical="center" wrapText="1"/>
      <protection/>
    </xf>
    <xf numFmtId="0" fontId="6" fillId="5" borderId="37" xfId="71" applyFont="1" applyFill="1" applyBorder="1" applyAlignment="1" applyProtection="1">
      <alignment horizontal="left" vertical="center" wrapText="1"/>
      <protection/>
    </xf>
    <xf numFmtId="0" fontId="4" fillId="0" borderId="68" xfId="71" applyFont="1" applyFill="1" applyBorder="1" applyAlignment="1" applyProtection="1">
      <alignment horizontal="center" vertical="center" wrapText="1"/>
      <protection/>
    </xf>
    <xf numFmtId="0" fontId="4" fillId="0" borderId="69" xfId="71" applyFont="1" applyFill="1" applyBorder="1" applyAlignment="1" applyProtection="1">
      <alignment horizontal="center" vertical="center" wrapText="1"/>
      <protection/>
    </xf>
    <xf numFmtId="0" fontId="4" fillId="0" borderId="70" xfId="71" applyFont="1" applyFill="1" applyBorder="1" applyAlignment="1" applyProtection="1">
      <alignment horizontal="center" vertical="center" wrapText="1"/>
      <protection/>
    </xf>
    <xf numFmtId="0" fontId="6" fillId="37" borderId="71" xfId="71" applyFont="1" applyFill="1" applyBorder="1" applyAlignment="1" applyProtection="1">
      <alignment horizontal="center" vertical="center" wrapText="1"/>
      <protection/>
    </xf>
    <xf numFmtId="0" fontId="6" fillId="37" borderId="37" xfId="71" applyFont="1" applyFill="1" applyBorder="1" applyAlignment="1" applyProtection="1">
      <alignment horizontal="center" vertical="center" wrapText="1"/>
      <protection/>
    </xf>
    <xf numFmtId="3" fontId="7" fillId="37" borderId="72" xfId="71" applyNumberFormat="1" applyFont="1" applyFill="1" applyBorder="1" applyAlignment="1" applyProtection="1">
      <alignment horizontal="center" vertical="center" wrapText="1"/>
      <protection locked="0"/>
    </xf>
    <xf numFmtId="3" fontId="7" fillId="37" borderId="73" xfId="71" applyNumberFormat="1" applyFont="1" applyFill="1" applyBorder="1" applyAlignment="1" applyProtection="1">
      <alignment horizontal="center" vertical="center" wrapText="1"/>
      <protection locked="0"/>
    </xf>
    <xf numFmtId="3" fontId="7" fillId="37" borderId="74" xfId="71" applyNumberFormat="1" applyFont="1" applyFill="1" applyBorder="1" applyAlignment="1" applyProtection="1">
      <alignment horizontal="center" vertical="center" wrapText="1"/>
      <protection locked="0"/>
    </xf>
    <xf numFmtId="3" fontId="7" fillId="37" borderId="75" xfId="71" applyNumberFormat="1" applyFont="1" applyFill="1" applyBorder="1" applyAlignment="1" applyProtection="1">
      <alignment horizontal="center" vertical="center" wrapText="1"/>
      <protection locked="0"/>
    </xf>
    <xf numFmtId="3" fontId="7" fillId="37" borderId="0" xfId="71" applyNumberFormat="1" applyFont="1" applyFill="1" applyBorder="1" applyAlignment="1" applyProtection="1">
      <alignment horizontal="center" vertical="center" wrapText="1"/>
      <protection locked="0"/>
    </xf>
    <xf numFmtId="3" fontId="7" fillId="37" borderId="76" xfId="71" applyNumberFormat="1" applyFont="1" applyFill="1" applyBorder="1" applyAlignment="1" applyProtection="1">
      <alignment horizontal="center" vertical="center" wrapText="1"/>
      <protection locked="0"/>
    </xf>
    <xf numFmtId="3" fontId="7" fillId="37" borderId="71" xfId="71" applyNumberFormat="1" applyFont="1" applyFill="1" applyBorder="1" applyAlignment="1" applyProtection="1">
      <alignment horizontal="center" vertical="center" wrapText="1"/>
      <protection locked="0"/>
    </xf>
    <xf numFmtId="3" fontId="7" fillId="37" borderId="15" xfId="71" applyNumberFormat="1" applyFont="1" applyFill="1" applyBorder="1" applyAlignment="1" applyProtection="1">
      <alignment horizontal="center" vertical="center" wrapText="1"/>
      <protection locked="0"/>
    </xf>
    <xf numFmtId="3" fontId="7" fillId="37" borderId="77" xfId="71" applyNumberFormat="1" applyFont="1" applyFill="1" applyBorder="1" applyAlignment="1" applyProtection="1">
      <alignment horizontal="center" vertical="center" wrapText="1"/>
      <protection locked="0"/>
    </xf>
    <xf numFmtId="188" fontId="6" fillId="37" borderId="55" xfId="65" applyNumberFormat="1" applyFont="1" applyFill="1" applyBorder="1" applyAlignment="1" applyProtection="1">
      <alignment horizontal="center" vertical="center" wrapText="1"/>
      <protection/>
    </xf>
    <xf numFmtId="175" fontId="6" fillId="0" borderId="25" xfId="59" applyFont="1" applyFill="1" applyBorder="1" applyAlignment="1" applyProtection="1">
      <alignment horizontal="center" vertical="center" wrapText="1"/>
      <protection/>
    </xf>
    <xf numFmtId="175" fontId="6" fillId="0" borderId="78" xfId="59" applyFont="1" applyFill="1" applyBorder="1" applyAlignment="1" applyProtection="1">
      <alignment horizontal="center" vertical="center" wrapText="1"/>
      <protection/>
    </xf>
    <xf numFmtId="175" fontId="6" fillId="0" borderId="79" xfId="59" applyFont="1" applyFill="1" applyBorder="1" applyAlignment="1" applyProtection="1">
      <alignment horizontal="center" vertical="center" wrapText="1"/>
      <protection/>
    </xf>
    <xf numFmtId="0" fontId="5" fillId="0" borderId="59" xfId="71" applyFont="1" applyFill="1" applyBorder="1" applyAlignment="1" applyProtection="1">
      <alignment horizontal="center" vertical="center"/>
      <protection/>
    </xf>
    <xf numFmtId="0" fontId="5" fillId="0" borderId="13" xfId="71" applyFont="1" applyFill="1" applyBorder="1" applyAlignment="1" applyProtection="1">
      <alignment horizontal="center" vertical="center"/>
      <protection/>
    </xf>
    <xf numFmtId="0" fontId="5" fillId="0" borderId="35" xfId="71" applyFont="1" applyFill="1" applyBorder="1" applyAlignment="1" applyProtection="1">
      <alignment horizontal="center" vertical="center"/>
      <protection/>
    </xf>
    <xf numFmtId="0" fontId="6" fillId="5" borderId="60" xfId="71" applyFont="1" applyFill="1" applyBorder="1" applyAlignment="1">
      <alignment horizontal="left" vertical="center" wrapText="1"/>
      <protection/>
    </xf>
    <xf numFmtId="0" fontId="6" fillId="5" borderId="62" xfId="71" applyFont="1" applyFill="1" applyBorder="1" applyAlignment="1">
      <alignment horizontal="left" vertical="center" wrapText="1"/>
      <protection/>
    </xf>
    <xf numFmtId="0" fontId="6" fillId="5" borderId="59" xfId="71" applyFont="1" applyFill="1" applyBorder="1" applyAlignment="1">
      <alignment horizontal="center" vertical="center" wrapText="1"/>
      <protection/>
    </xf>
    <xf numFmtId="0" fontId="6" fillId="5" borderId="13" xfId="71" applyFont="1" applyFill="1" applyBorder="1" applyAlignment="1">
      <alignment horizontal="center" vertical="center" wrapText="1"/>
      <protection/>
    </xf>
    <xf numFmtId="0" fontId="6" fillId="5" borderId="35" xfId="71" applyFont="1" applyFill="1" applyBorder="1" applyAlignment="1">
      <alignment horizontal="center" vertical="center" wrapText="1"/>
      <protection/>
    </xf>
    <xf numFmtId="0" fontId="6" fillId="5" borderId="14" xfId="71" applyFont="1" applyFill="1" applyBorder="1" applyAlignment="1">
      <alignment horizontal="center" vertical="center" wrapText="1"/>
      <protection/>
    </xf>
    <xf numFmtId="0" fontId="6" fillId="5" borderId="0" xfId="71" applyFont="1" applyFill="1" applyBorder="1" applyAlignment="1">
      <alignment horizontal="center" vertical="center" wrapText="1"/>
      <protection/>
    </xf>
    <xf numFmtId="0" fontId="6" fillId="5" borderId="36" xfId="71" applyFont="1" applyFill="1" applyBorder="1" applyAlignment="1">
      <alignment horizontal="center" vertical="center" wrapText="1"/>
      <protection/>
    </xf>
    <xf numFmtId="0" fontId="6" fillId="5" borderId="26" xfId="71" applyFont="1" applyFill="1" applyBorder="1" applyAlignment="1">
      <alignment horizontal="center" vertical="center" wrapText="1"/>
      <protection/>
    </xf>
    <xf numFmtId="0" fontId="6" fillId="5" borderId="15" xfId="71" applyFont="1" applyFill="1" applyBorder="1" applyAlignment="1">
      <alignment horizontal="center" vertical="center" wrapText="1"/>
      <protection/>
    </xf>
    <xf numFmtId="0" fontId="6" fillId="5" borderId="37" xfId="71" applyFont="1" applyFill="1" applyBorder="1" applyAlignment="1">
      <alignment horizontal="center" vertical="center" wrapText="1"/>
      <protection/>
    </xf>
    <xf numFmtId="0" fontId="6" fillId="5" borderId="80" xfId="71" applyFont="1" applyFill="1" applyBorder="1" applyAlignment="1" applyProtection="1">
      <alignment horizontal="center" vertical="center" wrapText="1"/>
      <protection/>
    </xf>
    <xf numFmtId="0" fontId="6" fillId="37" borderId="27" xfId="71" applyFont="1" applyFill="1" applyBorder="1" applyAlignment="1" applyProtection="1">
      <alignment horizontal="center" vertical="center" wrapText="1"/>
      <protection/>
    </xf>
    <xf numFmtId="0" fontId="6" fillId="37" borderId="22" xfId="71" applyFont="1" applyFill="1" applyBorder="1" applyAlignment="1" applyProtection="1">
      <alignment horizontal="center" vertical="center" wrapText="1"/>
      <protection/>
    </xf>
    <xf numFmtId="188" fontId="6" fillId="37" borderId="50" xfId="65" applyNumberFormat="1" applyFont="1" applyFill="1" applyBorder="1" applyAlignment="1" applyProtection="1">
      <alignment horizontal="center" vertical="center" wrapText="1"/>
      <protection/>
    </xf>
    <xf numFmtId="14" fontId="45" fillId="0" borderId="59" xfId="0" applyNumberFormat="1" applyFont="1" applyFill="1" applyBorder="1" applyAlignment="1">
      <alignment horizontal="center" vertical="center"/>
    </xf>
    <xf numFmtId="0" fontId="45" fillId="0" borderId="35"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36" xfId="0" applyFont="1" applyFill="1" applyBorder="1" applyAlignment="1">
      <alignment horizontal="center" vertical="center"/>
    </xf>
    <xf numFmtId="0" fontId="45" fillId="0" borderId="26" xfId="0" applyFont="1" applyFill="1" applyBorder="1" applyAlignment="1">
      <alignment horizontal="center" vertical="center"/>
    </xf>
    <xf numFmtId="0" fontId="45" fillId="0" borderId="37" xfId="0" applyFont="1" applyFill="1" applyBorder="1" applyAlignment="1">
      <alignment horizontal="center" vertical="center"/>
    </xf>
    <xf numFmtId="0" fontId="82" fillId="0" borderId="81" xfId="0" applyFont="1" applyFill="1" applyBorder="1" applyAlignment="1">
      <alignment horizontal="center" vertical="center" wrapText="1"/>
    </xf>
    <xf numFmtId="0" fontId="82" fillId="0" borderId="82" xfId="0" applyFont="1" applyFill="1" applyBorder="1" applyAlignment="1">
      <alignment horizontal="center" vertical="center" wrapText="1"/>
    </xf>
    <xf numFmtId="0" fontId="6" fillId="37" borderId="17" xfId="71" applyFont="1" applyFill="1" applyBorder="1" applyAlignment="1" applyProtection="1">
      <alignment horizontal="center" vertical="center" wrapText="1"/>
      <protection/>
    </xf>
    <xf numFmtId="0" fontId="6" fillId="5" borderId="17" xfId="71" applyFont="1" applyFill="1" applyBorder="1" applyAlignment="1" applyProtection="1">
      <alignment horizontal="center" vertical="center" wrapText="1"/>
      <protection/>
    </xf>
    <xf numFmtId="0" fontId="6" fillId="5" borderId="58" xfId="71" applyFont="1" applyFill="1" applyBorder="1" applyAlignment="1" applyProtection="1">
      <alignment horizontal="center" vertical="center" wrapText="1"/>
      <protection/>
    </xf>
    <xf numFmtId="0" fontId="6" fillId="5" borderId="20" xfId="71" applyFont="1" applyFill="1" applyBorder="1" applyAlignment="1" applyProtection="1">
      <alignment horizontal="center" vertical="center" wrapText="1"/>
      <protection/>
    </xf>
    <xf numFmtId="0" fontId="6" fillId="37" borderId="48" xfId="71" applyFont="1" applyFill="1" applyBorder="1" applyAlignment="1" applyProtection="1">
      <alignment horizontal="center" vertical="center" wrapText="1"/>
      <protection/>
    </xf>
    <xf numFmtId="0" fontId="6" fillId="37" borderId="83" xfId="71" applyFont="1" applyFill="1" applyBorder="1" applyAlignment="1" applyProtection="1">
      <alignment horizontal="center" vertical="center" wrapText="1"/>
      <protection/>
    </xf>
    <xf numFmtId="0" fontId="6" fillId="37" borderId="45" xfId="71" applyFont="1" applyFill="1" applyBorder="1" applyAlignment="1" applyProtection="1">
      <alignment horizontal="center" vertical="center" wrapText="1"/>
      <protection/>
    </xf>
    <xf numFmtId="0" fontId="6" fillId="37" borderId="46" xfId="71" applyFont="1" applyFill="1" applyBorder="1" applyAlignment="1" applyProtection="1">
      <alignment horizontal="center" vertical="center" wrapText="1"/>
      <protection/>
    </xf>
    <xf numFmtId="0" fontId="6" fillId="37" borderId="47" xfId="71" applyFont="1" applyFill="1" applyBorder="1" applyAlignment="1" applyProtection="1">
      <alignment horizontal="center" vertical="center" wrapText="1"/>
      <protection/>
    </xf>
    <xf numFmtId="0" fontId="6" fillId="5" borderId="16" xfId="71" applyFont="1" applyFill="1" applyBorder="1" applyAlignment="1" applyProtection="1">
      <alignment horizontal="center" vertical="center" wrapText="1"/>
      <protection/>
    </xf>
    <xf numFmtId="0" fontId="47" fillId="0" borderId="60" xfId="71" applyFont="1" applyFill="1" applyBorder="1" applyAlignment="1">
      <alignment horizontal="left" vertical="center" wrapText="1"/>
      <protection/>
    </xf>
    <xf numFmtId="0" fontId="47" fillId="0" borderId="61" xfId="71" applyFont="1" applyFill="1" applyBorder="1" applyAlignment="1">
      <alignment horizontal="left" vertical="center" wrapText="1"/>
      <protection/>
    </xf>
    <xf numFmtId="0" fontId="47" fillId="0" borderId="62" xfId="71" applyFont="1" applyFill="1" applyBorder="1" applyAlignment="1">
      <alignment horizontal="left" vertical="center" wrapText="1"/>
      <protection/>
    </xf>
    <xf numFmtId="0" fontId="6" fillId="37" borderId="77" xfId="71" applyFont="1" applyFill="1" applyBorder="1" applyAlignment="1" applyProtection="1">
      <alignment horizontal="center" vertical="center" wrapText="1"/>
      <protection/>
    </xf>
    <xf numFmtId="0" fontId="6" fillId="36" borderId="14" xfId="71" applyFont="1" applyFill="1" applyBorder="1" applyAlignment="1" applyProtection="1">
      <alignment horizontal="center" vertical="center" wrapText="1"/>
      <protection/>
    </xf>
    <xf numFmtId="0" fontId="6" fillId="5" borderId="41" xfId="71" applyFont="1" applyFill="1" applyBorder="1" applyAlignment="1" applyProtection="1">
      <alignment horizontal="center" vertical="center" wrapText="1"/>
      <protection/>
    </xf>
    <xf numFmtId="0" fontId="6" fillId="5" borderId="66" xfId="71" applyFont="1" applyFill="1" applyBorder="1" applyAlignment="1" applyProtection="1">
      <alignment horizontal="center" vertical="center" wrapText="1"/>
      <protection/>
    </xf>
    <xf numFmtId="0" fontId="6" fillId="5" borderId="67" xfId="71" applyFont="1" applyFill="1" applyBorder="1" applyAlignment="1" applyProtection="1">
      <alignment horizontal="center" vertical="center" wrapText="1"/>
      <protection/>
    </xf>
    <xf numFmtId="9" fontId="6" fillId="0" borderId="60" xfId="71" applyNumberFormat="1" applyFont="1" applyFill="1" applyBorder="1" applyAlignment="1" applyProtection="1">
      <alignment horizontal="center" vertical="center" wrapText="1"/>
      <protection/>
    </xf>
    <xf numFmtId="9" fontId="6" fillId="0" borderId="62" xfId="71" applyNumberFormat="1" applyFont="1" applyFill="1" applyBorder="1" applyAlignment="1" applyProtection="1">
      <alignment horizontal="center" vertical="center" wrapText="1"/>
      <protection/>
    </xf>
    <xf numFmtId="0" fontId="48" fillId="0" borderId="81" xfId="0" applyFont="1" applyFill="1" applyBorder="1" applyAlignment="1">
      <alignment horizontal="center" vertical="center"/>
    </xf>
    <xf numFmtId="0" fontId="48" fillId="0" borderId="82" xfId="0" applyFont="1" applyFill="1" applyBorder="1" applyAlignment="1">
      <alignment horizontal="center" vertical="center"/>
    </xf>
    <xf numFmtId="0" fontId="29" fillId="0" borderId="60" xfId="71" applyFont="1" applyFill="1" applyBorder="1" applyAlignment="1" applyProtection="1">
      <alignment horizontal="left" vertical="center" wrapText="1"/>
      <protection/>
    </xf>
    <xf numFmtId="0" fontId="29" fillId="0" borderId="61" xfId="71" applyFont="1" applyFill="1" applyBorder="1" applyAlignment="1" applyProtection="1">
      <alignment horizontal="left" vertical="center" wrapText="1"/>
      <protection/>
    </xf>
    <xf numFmtId="0" fontId="29" fillId="0" borderId="62" xfId="71" applyFont="1" applyFill="1" applyBorder="1" applyAlignment="1" applyProtection="1">
      <alignment horizontal="left" vertical="center" wrapText="1"/>
      <protection/>
    </xf>
    <xf numFmtId="0" fontId="6" fillId="5" borderId="72" xfId="71" applyFont="1" applyFill="1" applyBorder="1" applyAlignment="1" applyProtection="1">
      <alignment horizontal="center" vertical="center" wrapText="1"/>
      <protection/>
    </xf>
    <xf numFmtId="0" fontId="6" fillId="5" borderId="74" xfId="71" applyFont="1" applyFill="1" applyBorder="1" applyAlignment="1" applyProtection="1">
      <alignment horizontal="center" vertical="center" wrapText="1"/>
      <protection/>
    </xf>
    <xf numFmtId="0" fontId="6" fillId="5" borderId="27" xfId="71" applyFont="1" applyFill="1" applyBorder="1" applyAlignment="1" applyProtection="1">
      <alignment horizontal="center" vertical="center" wrapText="1"/>
      <protection/>
    </xf>
    <xf numFmtId="0" fontId="6" fillId="5" borderId="63" xfId="71" applyFont="1" applyFill="1" applyBorder="1" applyAlignment="1" applyProtection="1">
      <alignment horizontal="center" vertical="center" wrapText="1"/>
      <protection/>
    </xf>
    <xf numFmtId="0" fontId="7" fillId="5" borderId="16" xfId="71" applyFont="1" applyFill="1" applyBorder="1" applyAlignment="1" applyProtection="1">
      <alignment horizontal="center" vertical="center" wrapText="1"/>
      <protection/>
    </xf>
    <xf numFmtId="0" fontId="6" fillId="5" borderId="23" xfId="71" applyFont="1" applyFill="1" applyBorder="1" applyAlignment="1" applyProtection="1">
      <alignment horizontal="center" vertical="center" wrapText="1"/>
      <protection/>
    </xf>
    <xf numFmtId="0" fontId="7" fillId="5" borderId="23" xfId="71" applyFont="1" applyFill="1" applyBorder="1" applyAlignment="1" applyProtection="1">
      <alignment horizontal="center" vertical="center" wrapText="1"/>
      <protection/>
    </xf>
    <xf numFmtId="0" fontId="7" fillId="0" borderId="84" xfId="71" applyFont="1" applyFill="1" applyBorder="1" applyAlignment="1" applyProtection="1">
      <alignment horizontal="left" vertical="center" wrapText="1"/>
      <protection/>
    </xf>
    <xf numFmtId="0" fontId="7" fillId="0" borderId="52" xfId="71" applyFont="1" applyFill="1" applyBorder="1" applyAlignment="1" applyProtection="1">
      <alignment horizontal="left" vertical="center" wrapText="1"/>
      <protection/>
    </xf>
    <xf numFmtId="0" fontId="7" fillId="0" borderId="40" xfId="71" applyFont="1" applyFill="1" applyBorder="1" applyAlignment="1" applyProtection="1">
      <alignment horizontal="left" vertical="center" wrapText="1"/>
      <protection/>
    </xf>
    <xf numFmtId="0" fontId="6" fillId="5" borderId="83" xfId="71" applyFont="1" applyFill="1" applyBorder="1" applyAlignment="1" applyProtection="1">
      <alignment horizontal="center" vertical="center" wrapText="1"/>
      <protection/>
    </xf>
    <xf numFmtId="0" fontId="6" fillId="5" borderId="46" xfId="71" applyFont="1" applyFill="1" applyBorder="1" applyAlignment="1" applyProtection="1">
      <alignment horizontal="center" vertical="center" wrapText="1"/>
      <protection/>
    </xf>
    <xf numFmtId="0" fontId="6" fillId="5" borderId="47" xfId="71" applyFont="1" applyFill="1" applyBorder="1" applyAlignment="1" applyProtection="1">
      <alignment horizontal="center" vertical="center" wrapText="1"/>
      <protection/>
    </xf>
    <xf numFmtId="0" fontId="6" fillId="5" borderId="18" xfId="71" applyFont="1" applyFill="1" applyBorder="1" applyAlignment="1" applyProtection="1">
      <alignment horizontal="center" vertical="center" wrapText="1"/>
      <protection/>
    </xf>
    <xf numFmtId="0" fontId="6" fillId="5" borderId="22" xfId="71" applyFont="1" applyFill="1" applyBorder="1" applyAlignment="1" applyProtection="1">
      <alignment horizontal="center" vertical="center" wrapText="1"/>
      <protection/>
    </xf>
    <xf numFmtId="0" fontId="6" fillId="5" borderId="25" xfId="71" applyFont="1" applyFill="1" applyBorder="1" applyAlignment="1" applyProtection="1">
      <alignment horizontal="center" vertical="center" wrapText="1"/>
      <protection/>
    </xf>
    <xf numFmtId="0" fontId="6" fillId="5" borderId="19" xfId="71" applyFont="1" applyFill="1" applyBorder="1" applyAlignment="1" applyProtection="1">
      <alignment horizontal="center" vertical="center" wrapText="1"/>
      <protection/>
    </xf>
    <xf numFmtId="0" fontId="7" fillId="0" borderId="16" xfId="71" applyFont="1" applyFill="1" applyBorder="1" applyAlignment="1" applyProtection="1">
      <alignment horizontal="center" vertical="center" wrapText="1"/>
      <protection/>
    </xf>
    <xf numFmtId="0" fontId="7" fillId="0" borderId="24" xfId="71" applyFont="1" applyFill="1" applyBorder="1" applyAlignment="1" applyProtection="1">
      <alignment horizontal="center" vertical="center" wrapText="1"/>
      <protection/>
    </xf>
    <xf numFmtId="0" fontId="7" fillId="0" borderId="25" xfId="71" applyFont="1" applyFill="1" applyBorder="1" applyAlignment="1" applyProtection="1">
      <alignment horizontal="center" vertical="center" wrapText="1"/>
      <protection/>
    </xf>
    <xf numFmtId="0" fontId="7" fillId="0" borderId="85" xfId="71" applyFont="1" applyFill="1" applyBorder="1" applyAlignment="1" applyProtection="1">
      <alignment horizontal="center" vertical="center" wrapText="1"/>
      <protection/>
    </xf>
    <xf numFmtId="0" fontId="6" fillId="5" borderId="86" xfId="71" applyFont="1" applyFill="1" applyBorder="1" applyAlignment="1" applyProtection="1">
      <alignment horizontal="center" vertical="center" wrapText="1"/>
      <protection/>
    </xf>
    <xf numFmtId="0" fontId="6" fillId="5" borderId="87" xfId="71" applyFont="1" applyFill="1" applyBorder="1" applyAlignment="1" applyProtection="1">
      <alignment horizontal="center" vertical="center" wrapText="1"/>
      <protection/>
    </xf>
    <xf numFmtId="0" fontId="6" fillId="5" borderId="48" xfId="71" applyFont="1" applyFill="1" applyBorder="1" applyAlignment="1" applyProtection="1">
      <alignment horizontal="center" vertical="center" wrapText="1"/>
      <protection/>
    </xf>
    <xf numFmtId="2" fontId="7" fillId="0" borderId="78" xfId="71" applyNumberFormat="1" applyFont="1" applyFill="1" applyBorder="1" applyAlignment="1" applyProtection="1">
      <alignment horizontal="center" vertical="center" wrapText="1"/>
      <protection/>
    </xf>
    <xf numFmtId="2" fontId="7" fillId="0" borderId="19" xfId="71" applyNumberFormat="1" applyFont="1" applyFill="1" applyBorder="1" applyAlignment="1" applyProtection="1">
      <alignment horizontal="center" vertical="center" wrapText="1"/>
      <protection/>
    </xf>
    <xf numFmtId="9" fontId="89" fillId="0" borderId="55" xfId="80" applyFont="1" applyFill="1" applyBorder="1" applyAlignment="1" applyProtection="1">
      <alignment horizontal="center" vertical="top" wrapText="1"/>
      <protection/>
    </xf>
    <xf numFmtId="9" fontId="89" fillId="0" borderId="56" xfId="80" applyFont="1" applyFill="1" applyBorder="1" applyAlignment="1" applyProtection="1">
      <alignment horizontal="center" vertical="top" wrapText="1"/>
      <protection/>
    </xf>
    <xf numFmtId="9" fontId="89" fillId="0" borderId="57" xfId="80" applyFont="1" applyFill="1" applyBorder="1" applyAlignment="1" applyProtection="1">
      <alignment horizontal="center" vertical="top" wrapText="1"/>
      <protection/>
    </xf>
    <xf numFmtId="9" fontId="7" fillId="0" borderId="50" xfId="80" applyFont="1" applyFill="1" applyBorder="1" applyAlignment="1" applyProtection="1">
      <alignment horizontal="left" vertical="top" wrapText="1"/>
      <protection/>
    </xf>
    <xf numFmtId="0" fontId="6" fillId="37" borderId="17" xfId="71" applyFont="1" applyFill="1" applyBorder="1" applyAlignment="1">
      <alignment horizontal="left" vertical="center" wrapText="1"/>
      <protection/>
    </xf>
    <xf numFmtId="0" fontId="6" fillId="37" borderId="58" xfId="71" applyFont="1" applyFill="1" applyBorder="1" applyAlignment="1">
      <alignment horizontal="left" vertical="center" wrapText="1"/>
      <protection/>
    </xf>
    <xf numFmtId="0" fontId="6" fillId="37" borderId="48" xfId="71" applyFont="1" applyFill="1" applyBorder="1" applyAlignment="1">
      <alignment horizontal="left" vertical="center" wrapText="1"/>
      <protection/>
    </xf>
    <xf numFmtId="0" fontId="6" fillId="37" borderId="50" xfId="71" applyFont="1" applyFill="1" applyBorder="1" applyAlignment="1">
      <alignment horizontal="left" vertical="center" wrapText="1"/>
      <protection/>
    </xf>
    <xf numFmtId="0" fontId="6" fillId="5" borderId="24" xfId="71" applyFont="1" applyFill="1" applyBorder="1" applyAlignment="1" applyProtection="1">
      <alignment horizontal="center" vertical="center" wrapText="1"/>
      <protection/>
    </xf>
    <xf numFmtId="0" fontId="6" fillId="37" borderId="88" xfId="71" applyFont="1" applyFill="1" applyBorder="1" applyAlignment="1">
      <alignment horizontal="center" vertical="center" wrapText="1"/>
      <protection/>
    </xf>
    <xf numFmtId="0" fontId="6" fillId="37" borderId="13" xfId="71" applyFont="1" applyFill="1" applyBorder="1" applyAlignment="1">
      <alignment horizontal="center" vertical="center" wrapText="1"/>
      <protection/>
    </xf>
    <xf numFmtId="0" fontId="6" fillId="37" borderId="89" xfId="71" applyFont="1" applyFill="1" applyBorder="1" applyAlignment="1">
      <alignment horizontal="center" vertical="center" wrapText="1"/>
      <protection/>
    </xf>
    <xf numFmtId="0" fontId="6" fillId="37" borderId="75" xfId="71" applyFont="1" applyFill="1" applyBorder="1" applyAlignment="1">
      <alignment horizontal="center" vertical="center" wrapText="1"/>
      <protection/>
    </xf>
    <xf numFmtId="0" fontId="6" fillId="37" borderId="0" xfId="71" applyFont="1" applyFill="1" applyBorder="1" applyAlignment="1">
      <alignment horizontal="center" vertical="center" wrapText="1"/>
      <protection/>
    </xf>
    <xf numFmtId="0" fontId="6" fillId="37" borderId="76" xfId="71" applyFont="1" applyFill="1" applyBorder="1" applyAlignment="1">
      <alignment horizontal="center" vertical="center" wrapText="1"/>
      <protection/>
    </xf>
    <xf numFmtId="0" fontId="6" fillId="37" borderId="71" xfId="71" applyFont="1" applyFill="1" applyBorder="1" applyAlignment="1">
      <alignment horizontal="center" vertical="center" wrapText="1"/>
      <protection/>
    </xf>
    <xf numFmtId="0" fontId="6" fillId="37" borderId="15" xfId="71" applyFont="1" applyFill="1" applyBorder="1" applyAlignment="1">
      <alignment horizontal="center" vertical="center" wrapText="1"/>
      <protection/>
    </xf>
    <xf numFmtId="0" fontId="6" fillId="37" borderId="77" xfId="71" applyFont="1" applyFill="1" applyBorder="1" applyAlignment="1">
      <alignment horizontal="center" vertical="center" wrapText="1"/>
      <protection/>
    </xf>
    <xf numFmtId="0" fontId="6" fillId="37" borderId="82" xfId="71" applyFont="1" applyFill="1" applyBorder="1" applyAlignment="1">
      <alignment horizontal="left" vertical="center" wrapText="1"/>
      <protection/>
    </xf>
    <xf numFmtId="3" fontId="6" fillId="0" borderId="72" xfId="71" applyNumberFormat="1" applyFont="1" applyFill="1" applyBorder="1" applyAlignment="1" applyProtection="1">
      <alignment horizontal="center" vertical="center" wrapText="1"/>
      <protection/>
    </xf>
    <xf numFmtId="3" fontId="6" fillId="0" borderId="74" xfId="71" applyNumberFormat="1" applyFont="1" applyFill="1" applyBorder="1" applyAlignment="1" applyProtection="1">
      <alignment horizontal="center" vertical="center" wrapText="1"/>
      <protection/>
    </xf>
    <xf numFmtId="3" fontId="6" fillId="0" borderId="75" xfId="71" applyNumberFormat="1" applyFont="1" applyFill="1" applyBorder="1" applyAlignment="1" applyProtection="1">
      <alignment horizontal="center" vertical="center" wrapText="1"/>
      <protection/>
    </xf>
    <xf numFmtId="3" fontId="6" fillId="0" borderId="76" xfId="71" applyNumberFormat="1" applyFont="1" applyFill="1" applyBorder="1" applyAlignment="1" applyProtection="1">
      <alignment horizontal="center" vertical="center" wrapText="1"/>
      <protection/>
    </xf>
    <xf numFmtId="3" fontId="6" fillId="0" borderId="71" xfId="71" applyNumberFormat="1" applyFont="1" applyFill="1" applyBorder="1" applyAlignment="1" applyProtection="1">
      <alignment horizontal="center" vertical="center" wrapText="1"/>
      <protection/>
    </xf>
    <xf numFmtId="3" fontId="6" fillId="0" borderId="77" xfId="71" applyNumberFormat="1" applyFont="1" applyFill="1" applyBorder="1" applyAlignment="1" applyProtection="1">
      <alignment horizontal="center" vertical="center" wrapText="1"/>
      <protection/>
    </xf>
    <xf numFmtId="0" fontId="6" fillId="0" borderId="88" xfId="71" applyFont="1" applyFill="1" applyBorder="1" applyAlignment="1">
      <alignment horizontal="center" vertical="center" wrapText="1"/>
      <protection/>
    </xf>
    <xf numFmtId="0" fontId="6" fillId="0" borderId="13" xfId="71" applyFont="1" applyFill="1" applyBorder="1" applyAlignment="1">
      <alignment horizontal="center" vertical="center" wrapText="1"/>
      <protection/>
    </xf>
    <xf numFmtId="0" fontId="6" fillId="0" borderId="75" xfId="71" applyFont="1" applyFill="1" applyBorder="1" applyAlignment="1">
      <alignment horizontal="center" vertical="center" wrapText="1"/>
      <protection/>
    </xf>
    <xf numFmtId="0" fontId="6" fillId="0" borderId="0" xfId="71" applyFont="1" applyFill="1" applyBorder="1" applyAlignment="1">
      <alignment horizontal="center" vertical="center" wrapText="1"/>
      <protection/>
    </xf>
    <xf numFmtId="0" fontId="6" fillId="0" borderId="71" xfId="71" applyFont="1" applyFill="1" applyBorder="1" applyAlignment="1">
      <alignment horizontal="center" vertical="center" wrapText="1"/>
      <protection/>
    </xf>
    <xf numFmtId="0" fontId="6" fillId="0" borderId="15" xfId="71" applyFont="1" applyFill="1" applyBorder="1" applyAlignment="1">
      <alignment horizontal="center" vertical="center" wrapText="1"/>
      <protection/>
    </xf>
    <xf numFmtId="0" fontId="6" fillId="37" borderId="20" xfId="71" applyFont="1" applyFill="1" applyBorder="1" applyAlignment="1">
      <alignment horizontal="left" vertical="center" wrapText="1"/>
      <protection/>
    </xf>
    <xf numFmtId="2" fontId="7" fillId="0" borderId="86" xfId="71" applyNumberFormat="1" applyFont="1" applyFill="1" applyBorder="1" applyAlignment="1" applyProtection="1">
      <alignment vertical="center" wrapText="1"/>
      <protection/>
    </xf>
    <xf numFmtId="2" fontId="7" fillId="0" borderId="23" xfId="71" applyNumberFormat="1" applyFont="1" applyFill="1" applyBorder="1" applyAlignment="1" applyProtection="1">
      <alignment vertical="center" wrapText="1"/>
      <protection/>
    </xf>
    <xf numFmtId="9" fontId="7" fillId="0" borderId="72" xfId="71" applyNumberFormat="1" applyFont="1" applyFill="1" applyBorder="1" applyAlignment="1" applyProtection="1">
      <alignment horizontal="left" vertical="top" wrapText="1"/>
      <protection/>
    </xf>
    <xf numFmtId="9" fontId="7" fillId="0" borderId="73" xfId="71" applyNumberFormat="1" applyFont="1" applyFill="1" applyBorder="1" applyAlignment="1" applyProtection="1">
      <alignment horizontal="left" vertical="top" wrapText="1"/>
      <protection/>
    </xf>
    <xf numFmtId="9" fontId="7" fillId="0" borderId="90" xfId="71" applyNumberFormat="1" applyFont="1" applyFill="1" applyBorder="1" applyAlignment="1" applyProtection="1">
      <alignment horizontal="left" vertical="top" wrapText="1"/>
      <protection/>
    </xf>
    <xf numFmtId="9" fontId="7" fillId="0" borderId="75" xfId="71" applyNumberFormat="1" applyFont="1" applyFill="1" applyBorder="1" applyAlignment="1" applyProtection="1">
      <alignment horizontal="left" vertical="top" wrapText="1"/>
      <protection/>
    </xf>
    <xf numFmtId="9" fontId="7" fillId="0" borderId="0" xfId="71" applyNumberFormat="1" applyFont="1" applyFill="1" applyBorder="1" applyAlignment="1" applyProtection="1">
      <alignment horizontal="left" vertical="top" wrapText="1"/>
      <protection/>
    </xf>
    <xf numFmtId="9" fontId="7" fillId="0" borderId="36" xfId="71" applyNumberFormat="1" applyFont="1" applyFill="1" applyBorder="1" applyAlignment="1" applyProtection="1">
      <alignment horizontal="left" vertical="top" wrapText="1"/>
      <protection/>
    </xf>
    <xf numFmtId="9" fontId="7" fillId="0" borderId="27" xfId="71" applyNumberFormat="1" applyFont="1" applyFill="1" applyBorder="1" applyAlignment="1" applyProtection="1">
      <alignment horizontal="left" vertical="top" wrapText="1"/>
      <protection/>
    </xf>
    <xf numFmtId="9" fontId="7" fillId="0" borderId="18" xfId="71" applyNumberFormat="1" applyFont="1" applyFill="1" applyBorder="1" applyAlignment="1" applyProtection="1">
      <alignment horizontal="left" vertical="top" wrapText="1"/>
      <protection/>
    </xf>
    <xf numFmtId="9" fontId="7" fillId="0" borderId="22" xfId="71" applyNumberFormat="1" applyFont="1" applyFill="1" applyBorder="1" applyAlignment="1" applyProtection="1">
      <alignment horizontal="left" vertical="top" wrapText="1"/>
      <protection/>
    </xf>
    <xf numFmtId="0" fontId="7" fillId="0" borderId="23" xfId="71" applyFont="1" applyFill="1" applyBorder="1" applyAlignment="1" applyProtection="1">
      <alignment horizontal="left" vertical="center" wrapText="1"/>
      <protection/>
    </xf>
    <xf numFmtId="9" fontId="83" fillId="0" borderId="55" xfId="80" applyFont="1" applyFill="1" applyBorder="1" applyAlignment="1" applyProtection="1">
      <alignment horizontal="left" vertical="top" wrapText="1"/>
      <protection/>
    </xf>
    <xf numFmtId="9" fontId="83" fillId="0" borderId="56" xfId="80" applyFont="1" applyFill="1" applyBorder="1" applyAlignment="1" applyProtection="1">
      <alignment horizontal="left" vertical="top" wrapText="1"/>
      <protection/>
    </xf>
    <xf numFmtId="9" fontId="83" fillId="0" borderId="57" xfId="80" applyFont="1" applyFill="1" applyBorder="1" applyAlignment="1" applyProtection="1">
      <alignment horizontal="left" vertical="top" wrapText="1"/>
      <protection/>
    </xf>
    <xf numFmtId="9" fontId="7" fillId="0" borderId="78" xfId="78" applyFont="1" applyFill="1" applyBorder="1" applyAlignment="1" applyProtection="1">
      <alignment horizontal="center" vertical="center" wrapText="1"/>
      <protection/>
    </xf>
    <xf numFmtId="9" fontId="7" fillId="0" borderId="19" xfId="78" applyFont="1" applyFill="1" applyBorder="1" applyAlignment="1" applyProtection="1">
      <alignment horizontal="center" vertical="center" wrapText="1"/>
      <protection/>
    </xf>
    <xf numFmtId="9" fontId="7" fillId="0" borderId="72" xfId="71" applyNumberFormat="1" applyFont="1" applyFill="1" applyBorder="1" applyAlignment="1" applyProtection="1">
      <alignment horizontal="left" vertical="center" wrapText="1"/>
      <protection/>
    </xf>
    <xf numFmtId="9" fontId="7" fillId="0" borderId="73" xfId="71" applyNumberFormat="1" applyFont="1" applyFill="1" applyBorder="1" applyAlignment="1" applyProtection="1">
      <alignment horizontal="left" vertical="center" wrapText="1"/>
      <protection/>
    </xf>
    <xf numFmtId="9" fontId="7" fillId="0" borderId="90" xfId="71" applyNumberFormat="1" applyFont="1" applyFill="1" applyBorder="1" applyAlignment="1" applyProtection="1">
      <alignment horizontal="left" vertical="center" wrapText="1"/>
      <protection/>
    </xf>
    <xf numFmtId="9" fontId="7" fillId="0" borderId="75" xfId="71" applyNumberFormat="1" applyFont="1" applyFill="1" applyBorder="1" applyAlignment="1" applyProtection="1">
      <alignment horizontal="left" vertical="center" wrapText="1"/>
      <protection/>
    </xf>
    <xf numFmtId="9" fontId="7" fillId="0" borderId="0" xfId="71" applyNumberFormat="1" applyFont="1" applyFill="1" applyBorder="1" applyAlignment="1" applyProtection="1">
      <alignment horizontal="left" vertical="center" wrapText="1"/>
      <protection/>
    </xf>
    <xf numFmtId="9" fontId="7" fillId="0" borderId="36" xfId="71" applyNumberFormat="1" applyFont="1" applyFill="1" applyBorder="1" applyAlignment="1" applyProtection="1">
      <alignment horizontal="left" vertical="center" wrapText="1"/>
      <protection/>
    </xf>
    <xf numFmtId="9" fontId="7" fillId="0" borderId="27" xfId="71" applyNumberFormat="1" applyFont="1" applyFill="1" applyBorder="1" applyAlignment="1" applyProtection="1">
      <alignment horizontal="left" vertical="center" wrapText="1"/>
      <protection/>
    </xf>
    <xf numFmtId="9" fontId="7" fillId="0" borderId="18" xfId="71" applyNumberFormat="1" applyFont="1" applyFill="1" applyBorder="1" applyAlignment="1" applyProtection="1">
      <alignment horizontal="left" vertical="center" wrapText="1"/>
      <protection/>
    </xf>
    <xf numFmtId="9" fontId="7" fillId="0" borderId="22" xfId="71" applyNumberFormat="1" applyFont="1" applyFill="1" applyBorder="1" applyAlignment="1" applyProtection="1">
      <alignment horizontal="left" vertical="center" wrapText="1"/>
      <protection/>
    </xf>
    <xf numFmtId="9" fontId="89" fillId="0" borderId="50" xfId="80" applyFont="1" applyFill="1" applyBorder="1" applyAlignment="1" applyProtection="1">
      <alignment horizontal="center" vertical="top" wrapText="1"/>
      <protection/>
    </xf>
    <xf numFmtId="0" fontId="6" fillId="5" borderId="86" xfId="71" applyFont="1" applyFill="1" applyBorder="1" applyAlignment="1" applyProtection="1">
      <alignment horizontal="left" vertical="center" wrapText="1"/>
      <protection/>
    </xf>
    <xf numFmtId="0" fontId="6" fillId="5" borderId="63" xfId="71" applyFont="1" applyFill="1" applyBorder="1" applyAlignment="1" applyProtection="1">
      <alignment horizontal="left" vertical="center" wrapText="1"/>
      <protection/>
    </xf>
    <xf numFmtId="0" fontId="6" fillId="5" borderId="19" xfId="71" applyFont="1" applyFill="1" applyBorder="1" applyAlignment="1" applyProtection="1">
      <alignment horizontal="left" vertical="center" wrapText="1"/>
      <protection/>
    </xf>
    <xf numFmtId="0" fontId="6" fillId="5" borderId="87" xfId="71" applyFont="1" applyFill="1" applyBorder="1" applyAlignment="1" applyProtection="1">
      <alignment horizontal="left" vertical="center" wrapText="1"/>
      <protection/>
    </xf>
    <xf numFmtId="9" fontId="83" fillId="0" borderId="72" xfId="71" applyNumberFormat="1" applyFont="1" applyFill="1" applyBorder="1" applyAlignment="1" applyProtection="1">
      <alignment horizontal="left" vertical="center" wrapText="1"/>
      <protection/>
    </xf>
    <xf numFmtId="9" fontId="83" fillId="0" borderId="73" xfId="71" applyNumberFormat="1" applyFont="1" applyFill="1" applyBorder="1" applyAlignment="1" applyProtection="1">
      <alignment horizontal="left" vertical="center" wrapText="1"/>
      <protection/>
    </xf>
    <xf numFmtId="9" fontId="83" fillId="0" borderId="90" xfId="71" applyNumberFormat="1" applyFont="1" applyFill="1" applyBorder="1" applyAlignment="1" applyProtection="1">
      <alignment horizontal="left" vertical="center" wrapText="1"/>
      <protection/>
    </xf>
    <xf numFmtId="9" fontId="83" fillId="0" borderId="75" xfId="71" applyNumberFormat="1" applyFont="1" applyFill="1" applyBorder="1" applyAlignment="1" applyProtection="1">
      <alignment horizontal="left" vertical="center" wrapText="1"/>
      <protection/>
    </xf>
    <xf numFmtId="9" fontId="83" fillId="0" borderId="0" xfId="71" applyNumberFormat="1" applyFont="1" applyFill="1" applyBorder="1" applyAlignment="1" applyProtection="1">
      <alignment horizontal="left" vertical="center" wrapText="1"/>
      <protection/>
    </xf>
    <xf numFmtId="9" fontId="83" fillId="0" borderId="36" xfId="71" applyNumberFormat="1" applyFont="1" applyFill="1" applyBorder="1" applyAlignment="1" applyProtection="1">
      <alignment horizontal="left" vertical="center" wrapText="1"/>
      <protection/>
    </xf>
    <xf numFmtId="9" fontId="83" fillId="0" borderId="27" xfId="71" applyNumberFormat="1" applyFont="1" applyFill="1" applyBorder="1" applyAlignment="1" applyProtection="1">
      <alignment horizontal="left" vertical="center" wrapText="1"/>
      <protection/>
    </xf>
    <xf numFmtId="9" fontId="83" fillId="0" borderId="18" xfId="71" applyNumberFormat="1" applyFont="1" applyFill="1" applyBorder="1" applyAlignment="1" applyProtection="1">
      <alignment horizontal="left" vertical="center" wrapText="1"/>
      <protection/>
    </xf>
    <xf numFmtId="9" fontId="83" fillId="0" borderId="22" xfId="71" applyNumberFormat="1" applyFont="1" applyFill="1" applyBorder="1" applyAlignment="1" applyProtection="1">
      <alignment horizontal="left" vertical="center" wrapText="1"/>
      <protection/>
    </xf>
    <xf numFmtId="2" fontId="7" fillId="0" borderId="25" xfId="71" applyNumberFormat="1" applyFont="1" applyFill="1" applyBorder="1" applyAlignment="1" applyProtection="1">
      <alignment horizontal="center" vertical="center" wrapText="1"/>
      <protection/>
    </xf>
    <xf numFmtId="9" fontId="89" fillId="0" borderId="72" xfId="71" applyNumberFormat="1" applyFont="1" applyFill="1" applyBorder="1" applyAlignment="1" applyProtection="1">
      <alignment horizontal="center" vertical="center" wrapText="1"/>
      <protection/>
    </xf>
    <xf numFmtId="9" fontId="89" fillId="0" borderId="73" xfId="71" applyNumberFormat="1" applyFont="1" applyFill="1" applyBorder="1" applyAlignment="1" applyProtection="1">
      <alignment horizontal="center" vertical="center" wrapText="1"/>
      <protection/>
    </xf>
    <xf numFmtId="9" fontId="89" fillId="0" borderId="90" xfId="71" applyNumberFormat="1" applyFont="1" applyFill="1" applyBorder="1" applyAlignment="1" applyProtection="1">
      <alignment horizontal="center" vertical="center" wrapText="1"/>
      <protection/>
    </xf>
    <xf numFmtId="9" fontId="89" fillId="0" borderId="75" xfId="71" applyNumberFormat="1" applyFont="1" applyFill="1" applyBorder="1" applyAlignment="1" applyProtection="1">
      <alignment horizontal="center" vertical="center" wrapText="1"/>
      <protection/>
    </xf>
    <xf numFmtId="9" fontId="89" fillId="0" borderId="0" xfId="71" applyNumberFormat="1" applyFont="1" applyFill="1" applyBorder="1" applyAlignment="1" applyProtection="1">
      <alignment horizontal="center" vertical="center" wrapText="1"/>
      <protection/>
    </xf>
    <xf numFmtId="9" fontId="89" fillId="0" borderId="36" xfId="71" applyNumberFormat="1" applyFont="1" applyFill="1" applyBorder="1" applyAlignment="1" applyProtection="1">
      <alignment horizontal="center" vertical="center" wrapText="1"/>
      <protection/>
    </xf>
    <xf numFmtId="9" fontId="89" fillId="0" borderId="27" xfId="71" applyNumberFormat="1" applyFont="1" applyFill="1" applyBorder="1" applyAlignment="1" applyProtection="1">
      <alignment horizontal="center" vertical="center" wrapText="1"/>
      <protection/>
    </xf>
    <xf numFmtId="9" fontId="89" fillId="0" borderId="18" xfId="71" applyNumberFormat="1" applyFont="1" applyFill="1" applyBorder="1" applyAlignment="1" applyProtection="1">
      <alignment horizontal="center" vertical="center" wrapText="1"/>
      <protection/>
    </xf>
    <xf numFmtId="9" fontId="89" fillId="0" borderId="22" xfId="71" applyNumberFormat="1" applyFont="1" applyFill="1" applyBorder="1" applyAlignment="1" applyProtection="1">
      <alignment horizontal="center" vertical="center" wrapText="1"/>
      <protection/>
    </xf>
    <xf numFmtId="9" fontId="7" fillId="0" borderId="16" xfId="71" applyNumberFormat="1" applyFont="1" applyFill="1" applyBorder="1" applyAlignment="1" applyProtection="1">
      <alignment horizontal="left" vertical="center" wrapText="1"/>
      <protection/>
    </xf>
    <xf numFmtId="9" fontId="89" fillId="0" borderId="73" xfId="71" applyNumberFormat="1" applyFont="1" applyFill="1" applyBorder="1" applyAlignment="1" applyProtection="1">
      <alignment horizontal="left" vertical="center" wrapText="1"/>
      <protection/>
    </xf>
    <xf numFmtId="9" fontId="89" fillId="0" borderId="90" xfId="71" applyNumberFormat="1" applyFont="1" applyFill="1" applyBorder="1" applyAlignment="1" applyProtection="1">
      <alignment horizontal="left" vertical="center" wrapText="1"/>
      <protection/>
    </xf>
    <xf numFmtId="9" fontId="89" fillId="0" borderId="75" xfId="71" applyNumberFormat="1" applyFont="1" applyFill="1" applyBorder="1" applyAlignment="1" applyProtection="1">
      <alignment horizontal="left" vertical="center" wrapText="1"/>
      <protection/>
    </xf>
    <xf numFmtId="9" fontId="89" fillId="0" borderId="0" xfId="71" applyNumberFormat="1" applyFont="1" applyFill="1" applyBorder="1" applyAlignment="1" applyProtection="1">
      <alignment horizontal="left" vertical="center" wrapText="1"/>
      <protection/>
    </xf>
    <xf numFmtId="9" fontId="89" fillId="0" borderId="36" xfId="71" applyNumberFormat="1" applyFont="1" applyFill="1" applyBorder="1" applyAlignment="1" applyProtection="1">
      <alignment horizontal="left" vertical="center" wrapText="1"/>
      <protection/>
    </xf>
    <xf numFmtId="0" fontId="82" fillId="11" borderId="16" xfId="0" applyFont="1" applyFill="1" applyBorder="1" applyAlignment="1">
      <alignment horizontal="center" vertical="center" wrapText="1"/>
    </xf>
    <xf numFmtId="0" fontId="5" fillId="0" borderId="16" xfId="71" applyFont="1" applyFill="1" applyBorder="1" applyAlignment="1" applyProtection="1">
      <alignment horizontal="center" vertical="center"/>
      <protection/>
    </xf>
    <xf numFmtId="0" fontId="88" fillId="0" borderId="74" xfId="0" applyFont="1" applyBorder="1" applyAlignment="1">
      <alignment horizontal="left" vertical="center" wrapText="1"/>
    </xf>
    <xf numFmtId="0" fontId="88" fillId="0" borderId="25" xfId="0" applyFont="1" applyBorder="1" applyAlignment="1">
      <alignment horizontal="left" vertical="center" wrapText="1"/>
    </xf>
    <xf numFmtId="0" fontId="88" fillId="0" borderId="85" xfId="0" applyFont="1" applyBorder="1" applyAlignment="1">
      <alignment horizontal="left" vertical="center" wrapText="1"/>
    </xf>
    <xf numFmtId="0" fontId="82" fillId="11" borderId="17" xfId="0" applyFont="1" applyFill="1" applyBorder="1" applyAlignment="1">
      <alignment horizontal="center" vertical="center" wrapText="1"/>
    </xf>
    <xf numFmtId="0" fontId="82" fillId="11" borderId="58" xfId="0" applyFont="1" applyFill="1" applyBorder="1" applyAlignment="1">
      <alignment horizontal="center" vertical="center" wrapText="1"/>
    </xf>
    <xf numFmtId="0" fontId="82" fillId="11" borderId="20" xfId="0" applyFont="1" applyFill="1" applyBorder="1" applyAlignment="1">
      <alignment horizontal="center" vertical="center" wrapText="1"/>
    </xf>
    <xf numFmtId="0" fontId="82" fillId="11" borderId="72" xfId="0" applyFont="1" applyFill="1" applyBorder="1" applyAlignment="1">
      <alignment horizontal="center" vertical="center" wrapText="1"/>
    </xf>
    <xf numFmtId="0" fontId="82" fillId="11" borderId="74" xfId="0" applyFont="1" applyFill="1" applyBorder="1" applyAlignment="1">
      <alignment horizontal="center" vertical="center" wrapText="1"/>
    </xf>
    <xf numFmtId="0" fontId="5" fillId="0" borderId="16" xfId="71" applyFont="1" applyFill="1" applyBorder="1" applyAlignment="1" applyProtection="1">
      <alignment horizontal="center" vertical="center" wrapText="1"/>
      <protection/>
    </xf>
    <xf numFmtId="0" fontId="82" fillId="11" borderId="18" xfId="0" applyFont="1" applyFill="1" applyBorder="1" applyAlignment="1">
      <alignment horizontal="center" vertical="center" wrapText="1"/>
    </xf>
    <xf numFmtId="0" fontId="82" fillId="11" borderId="63" xfId="0" applyFont="1" applyFill="1" applyBorder="1" applyAlignment="1">
      <alignment horizontal="center" vertical="center" wrapText="1"/>
    </xf>
    <xf numFmtId="0" fontId="82" fillId="11" borderId="19" xfId="0" applyFont="1" applyFill="1" applyBorder="1" applyAlignment="1">
      <alignment horizontal="center"/>
    </xf>
    <xf numFmtId="0" fontId="0" fillId="0" borderId="76"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59" xfId="0" applyBorder="1" applyAlignment="1">
      <alignment horizontal="center"/>
    </xf>
    <xf numFmtId="0" fontId="0" fillId="0" borderId="13" xfId="0" applyBorder="1" applyAlignment="1">
      <alignment horizontal="center"/>
    </xf>
    <xf numFmtId="0" fontId="0" fillId="0" borderId="35" xfId="0" applyBorder="1" applyAlignment="1">
      <alignment horizontal="center"/>
    </xf>
    <xf numFmtId="0" fontId="0" fillId="39" borderId="76" xfId="0" applyFill="1" applyBorder="1" applyAlignment="1">
      <alignment horizontal="center"/>
    </xf>
    <xf numFmtId="0" fontId="0" fillId="3" borderId="16" xfId="0" applyFill="1" applyBorder="1" applyAlignment="1">
      <alignment horizontal="center"/>
    </xf>
    <xf numFmtId="0" fontId="90" fillId="0" borderId="16" xfId="0" applyFont="1" applyBorder="1" applyAlignment="1">
      <alignment horizontal="center" vertical="center" wrapText="1"/>
    </xf>
    <xf numFmtId="0" fontId="90" fillId="0" borderId="78" xfId="0" applyFont="1" applyBorder="1" applyAlignment="1">
      <alignment horizontal="center" vertical="center" wrapText="1"/>
    </xf>
    <xf numFmtId="0" fontId="91" fillId="0" borderId="16" xfId="71" applyFont="1" applyBorder="1" applyAlignment="1">
      <alignment horizontal="left" vertical="center" wrapText="1"/>
      <protection/>
    </xf>
    <xf numFmtId="0" fontId="92" fillId="0" borderId="16" xfId="0" applyFont="1" applyBorder="1" applyAlignment="1">
      <alignment horizontal="justify" vertical="center" wrapText="1"/>
    </xf>
    <xf numFmtId="0" fontId="93" fillId="0" borderId="16" xfId="71" applyFont="1" applyBorder="1" applyAlignment="1">
      <alignment horizontal="center" vertical="center" wrapText="1"/>
      <protection/>
    </xf>
    <xf numFmtId="177" fontId="91" fillId="0" borderId="16" xfId="61" applyFont="1" applyFill="1" applyBorder="1" applyAlignment="1">
      <alignment horizontal="right" vertical="center" wrapText="1"/>
    </xf>
    <xf numFmtId="175" fontId="94" fillId="0" borderId="16" xfId="59" applyFont="1" applyFill="1" applyBorder="1" applyAlignment="1">
      <alignment horizontal="center" vertical="center" wrapText="1"/>
    </xf>
    <xf numFmtId="10" fontId="0" fillId="0" borderId="0" xfId="78" applyNumberFormat="1" applyFont="1" applyFill="1" applyAlignment="1">
      <alignment/>
    </xf>
    <xf numFmtId="43" fontId="0" fillId="0" borderId="0" xfId="0" applyNumberFormat="1" applyAlignment="1">
      <alignment/>
    </xf>
    <xf numFmtId="0" fontId="91" fillId="0" borderId="16" xfId="71" applyFont="1" applyBorder="1" applyAlignment="1">
      <alignment horizontal="center" vertical="center" wrapText="1"/>
      <protection/>
    </xf>
    <xf numFmtId="203" fontId="91" fillId="0" borderId="16" xfId="61" applyNumberFormat="1" applyFont="1" applyFill="1" applyBorder="1" applyAlignment="1">
      <alignment horizontal="right" vertical="center" wrapText="1"/>
    </xf>
    <xf numFmtId="185" fontId="91" fillId="0" borderId="16" xfId="61" applyNumberFormat="1" applyFont="1" applyFill="1" applyBorder="1" applyAlignment="1">
      <alignment horizontal="right" vertical="center" wrapText="1"/>
    </xf>
    <xf numFmtId="185" fontId="94" fillId="0" borderId="16" xfId="59" applyNumberFormat="1" applyFont="1" applyFill="1" applyBorder="1" applyAlignment="1">
      <alignment horizontal="center" vertical="center" wrapText="1"/>
    </xf>
    <xf numFmtId="189" fontId="94" fillId="0" borderId="16" xfId="58" applyNumberFormat="1" applyFont="1" applyFill="1" applyBorder="1" applyAlignment="1">
      <alignment horizontal="center" vertical="center" wrapText="1"/>
    </xf>
    <xf numFmtId="9" fontId="94" fillId="0" borderId="16" xfId="78" applyFont="1" applyFill="1" applyBorder="1" applyAlignment="1">
      <alignment horizontal="center" vertical="center" wrapText="1"/>
    </xf>
    <xf numFmtId="177" fontId="94" fillId="0" borderId="16" xfId="58" applyFont="1" applyFill="1" applyBorder="1" applyAlignment="1">
      <alignment horizontal="center" vertical="center" wrapText="1"/>
    </xf>
    <xf numFmtId="3" fontId="0" fillId="0" borderId="0" xfId="0" applyNumberFormat="1" applyAlignment="1">
      <alignment/>
    </xf>
    <xf numFmtId="0" fontId="91" fillId="0" borderId="25" xfId="71" applyFont="1" applyBorder="1" applyAlignment="1">
      <alignment horizontal="left" vertical="center" wrapText="1"/>
      <protection/>
    </xf>
    <xf numFmtId="189" fontId="0" fillId="0" borderId="0" xfId="58" applyNumberFormat="1" applyFont="1" applyFill="1" applyAlignment="1">
      <alignment/>
    </xf>
    <xf numFmtId="9" fontId="57" fillId="0" borderId="16" xfId="78" applyFont="1" applyFill="1" applyBorder="1" applyAlignment="1">
      <alignment horizontal="center" vertical="center" wrapText="1"/>
    </xf>
    <xf numFmtId="0" fontId="91" fillId="0" borderId="19" xfId="71" applyFont="1" applyBorder="1" applyAlignment="1">
      <alignment horizontal="left" vertical="center" wrapText="1"/>
      <protection/>
    </xf>
    <xf numFmtId="203" fontId="94" fillId="0" borderId="16" xfId="59" applyNumberFormat="1" applyFont="1" applyFill="1" applyBorder="1" applyAlignment="1">
      <alignment horizontal="center" vertical="center" wrapText="1"/>
    </xf>
    <xf numFmtId="9" fontId="91" fillId="0" borderId="16" xfId="78" applyFont="1" applyFill="1" applyBorder="1" applyAlignment="1">
      <alignment horizontal="right" vertical="center" wrapText="1"/>
    </xf>
    <xf numFmtId="177" fontId="91" fillId="0" borderId="16" xfId="58" applyFont="1" applyFill="1" applyBorder="1" applyAlignment="1">
      <alignment horizontal="right" vertical="center" wrapText="1"/>
    </xf>
    <xf numFmtId="0" fontId="90" fillId="0" borderId="19" xfId="0" applyFont="1" applyBorder="1" applyAlignment="1">
      <alignment horizontal="center" vertical="center" wrapText="1"/>
    </xf>
    <xf numFmtId="175" fontId="95" fillId="0" borderId="19" xfId="59" applyFont="1" applyFill="1" applyBorder="1" applyAlignment="1">
      <alignment horizontal="right" vertical="center" wrapText="1"/>
    </xf>
    <xf numFmtId="175" fontId="95" fillId="0" borderId="19" xfId="59" applyFont="1" applyFill="1" applyBorder="1" applyAlignment="1">
      <alignment horizontal="center" vertical="center" wrapText="1"/>
    </xf>
    <xf numFmtId="189" fontId="95" fillId="0" borderId="19" xfId="58" applyNumberFormat="1" applyFont="1" applyFill="1" applyBorder="1" applyAlignment="1">
      <alignment horizontal="center" vertical="center" wrapText="1"/>
    </xf>
    <xf numFmtId="9" fontId="95" fillId="0" borderId="19" xfId="78" applyFont="1" applyFill="1" applyBorder="1" applyAlignment="1">
      <alignment horizontal="center" vertical="center" wrapText="1"/>
    </xf>
    <xf numFmtId="190" fontId="0" fillId="0" borderId="0" xfId="78" applyNumberFormat="1" applyFont="1" applyAlignment="1">
      <alignment/>
    </xf>
    <xf numFmtId="0" fontId="6" fillId="5" borderId="25" xfId="71" applyFont="1" applyFill="1" applyBorder="1" applyAlignment="1">
      <alignment horizontal="center" vertical="center" wrapText="1"/>
      <protection/>
    </xf>
    <xf numFmtId="0" fontId="6" fillId="5" borderId="17" xfId="71" applyFont="1" applyFill="1" applyBorder="1" applyAlignment="1">
      <alignment horizontal="center" vertical="center" wrapText="1"/>
      <protection/>
    </xf>
    <xf numFmtId="0" fontId="6" fillId="5" borderId="58" xfId="71" applyFont="1" applyFill="1" applyBorder="1" applyAlignment="1">
      <alignment horizontal="center" vertical="center" wrapText="1"/>
      <protection/>
    </xf>
    <xf numFmtId="0" fontId="6" fillId="5" borderId="20" xfId="71" applyFont="1" applyFill="1" applyBorder="1" applyAlignment="1">
      <alignment horizontal="center" vertical="center" wrapText="1"/>
      <protection/>
    </xf>
    <xf numFmtId="0" fontId="6" fillId="5" borderId="16" xfId="71" applyFont="1" applyFill="1" applyBorder="1" applyAlignment="1">
      <alignment vertical="center" wrapText="1"/>
      <protection/>
    </xf>
    <xf numFmtId="0" fontId="6" fillId="5" borderId="19" xfId="71" applyFont="1" applyFill="1" applyBorder="1" applyAlignment="1">
      <alignment horizontal="center" vertical="center" wrapText="1"/>
      <protection/>
    </xf>
    <xf numFmtId="0" fontId="6" fillId="5" borderId="16" xfId="71" applyFont="1" applyFill="1" applyBorder="1" applyAlignment="1">
      <alignment horizontal="center" vertical="center" wrapText="1"/>
      <protection/>
    </xf>
    <xf numFmtId="0" fontId="0" fillId="0" borderId="0" xfId="0" applyAlignment="1">
      <alignment horizontal="center" vertical="center"/>
    </xf>
    <xf numFmtId="2" fontId="0" fillId="0" borderId="0" xfId="0" applyNumberFormat="1" applyAlignment="1">
      <alignment horizontal="left" wrapText="1"/>
    </xf>
    <xf numFmtId="2" fontId="0" fillId="0" borderId="74" xfId="0" applyNumberFormat="1" applyBorder="1" applyAlignment="1">
      <alignment horizontal="center" vertical="center"/>
    </xf>
    <xf numFmtId="0" fontId="6" fillId="0" borderId="19" xfId="71" applyFont="1" applyBorder="1" applyAlignment="1">
      <alignment horizontal="left" vertical="center" wrapText="1"/>
      <protection/>
    </xf>
    <xf numFmtId="10" fontId="0" fillId="0" borderId="0" xfId="0" applyNumberFormat="1" applyAlignment="1">
      <alignment/>
    </xf>
    <xf numFmtId="2" fontId="0" fillId="0" borderId="76" xfId="0" applyNumberFormat="1" applyBorder="1" applyAlignment="1">
      <alignment horizontal="center" vertical="center"/>
    </xf>
    <xf numFmtId="0" fontId="6" fillId="11" borderId="16" xfId="71" applyFont="1" applyFill="1" applyBorder="1" applyAlignment="1">
      <alignment horizontal="left" vertical="center" wrapText="1"/>
      <protection/>
    </xf>
    <xf numFmtId="10" fontId="0" fillId="41" borderId="0" xfId="0" applyNumberFormat="1" applyFill="1" applyAlignment="1">
      <alignment/>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76200</xdr:rowOff>
    </xdr:from>
    <xdr:to>
      <xdr:col>0</xdr:col>
      <xdr:colOff>1800225</xdr:colOff>
      <xdr:row>3</xdr:row>
      <xdr:rowOff>123825</xdr:rowOff>
    </xdr:to>
    <xdr:pic>
      <xdr:nvPicPr>
        <xdr:cNvPr id="1" name="Picture 47"/>
        <xdr:cNvPicPr preferRelativeResize="1">
          <a:picLocks noChangeAspect="1"/>
        </xdr:cNvPicPr>
      </xdr:nvPicPr>
      <xdr:blipFill>
        <a:blip r:embed="rId1"/>
        <a:stretch>
          <a:fillRect/>
        </a:stretch>
      </xdr:blipFill>
      <xdr:spPr>
        <a:xfrm>
          <a:off x="381000" y="76200"/>
          <a:ext cx="141922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76200</xdr:rowOff>
    </xdr:from>
    <xdr:to>
      <xdr:col>0</xdr:col>
      <xdr:colOff>1800225</xdr:colOff>
      <xdr:row>3</xdr:row>
      <xdr:rowOff>123825</xdr:rowOff>
    </xdr:to>
    <xdr:pic>
      <xdr:nvPicPr>
        <xdr:cNvPr id="1" name="Picture 47"/>
        <xdr:cNvPicPr preferRelativeResize="1">
          <a:picLocks noChangeAspect="1"/>
        </xdr:cNvPicPr>
      </xdr:nvPicPr>
      <xdr:blipFill>
        <a:blip r:embed="rId1"/>
        <a:stretch>
          <a:fillRect/>
        </a:stretch>
      </xdr:blipFill>
      <xdr:spPr>
        <a:xfrm>
          <a:off x="381000" y="76200"/>
          <a:ext cx="1419225" cy="1152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76200</xdr:rowOff>
    </xdr:from>
    <xdr:to>
      <xdr:col>0</xdr:col>
      <xdr:colOff>1800225</xdr:colOff>
      <xdr:row>3</xdr:row>
      <xdr:rowOff>123825</xdr:rowOff>
    </xdr:to>
    <xdr:pic>
      <xdr:nvPicPr>
        <xdr:cNvPr id="1" name="Picture 47"/>
        <xdr:cNvPicPr preferRelativeResize="1">
          <a:picLocks noChangeAspect="1"/>
        </xdr:cNvPicPr>
      </xdr:nvPicPr>
      <xdr:blipFill>
        <a:blip r:embed="rId1"/>
        <a:stretch>
          <a:fillRect/>
        </a:stretch>
      </xdr:blipFill>
      <xdr:spPr>
        <a:xfrm>
          <a:off x="381000" y="76200"/>
          <a:ext cx="1419225" cy="1152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76200</xdr:rowOff>
    </xdr:from>
    <xdr:to>
      <xdr:col>0</xdr:col>
      <xdr:colOff>1800225</xdr:colOff>
      <xdr:row>3</xdr:row>
      <xdr:rowOff>123825</xdr:rowOff>
    </xdr:to>
    <xdr:pic>
      <xdr:nvPicPr>
        <xdr:cNvPr id="1" name="Picture 47"/>
        <xdr:cNvPicPr preferRelativeResize="1">
          <a:picLocks noChangeAspect="1"/>
        </xdr:cNvPicPr>
      </xdr:nvPicPr>
      <xdr:blipFill>
        <a:blip r:embed="rId1"/>
        <a:stretch>
          <a:fillRect/>
        </a:stretch>
      </xdr:blipFill>
      <xdr:spPr>
        <a:xfrm>
          <a:off x="381000" y="76200"/>
          <a:ext cx="1419225" cy="1152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76200</xdr:rowOff>
    </xdr:from>
    <xdr:to>
      <xdr:col>0</xdr:col>
      <xdr:colOff>1800225</xdr:colOff>
      <xdr:row>3</xdr:row>
      <xdr:rowOff>123825</xdr:rowOff>
    </xdr:to>
    <xdr:pic>
      <xdr:nvPicPr>
        <xdr:cNvPr id="1" name="Picture 47"/>
        <xdr:cNvPicPr preferRelativeResize="1">
          <a:picLocks noChangeAspect="1"/>
        </xdr:cNvPicPr>
      </xdr:nvPicPr>
      <xdr:blipFill>
        <a:blip r:embed="rId1"/>
        <a:stretch>
          <a:fillRect/>
        </a:stretch>
      </xdr:blipFill>
      <xdr:spPr>
        <a:xfrm>
          <a:off x="381000" y="76200"/>
          <a:ext cx="1419225" cy="1152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76200</xdr:rowOff>
    </xdr:from>
    <xdr:to>
      <xdr:col>0</xdr:col>
      <xdr:colOff>1800225</xdr:colOff>
      <xdr:row>3</xdr:row>
      <xdr:rowOff>123825</xdr:rowOff>
    </xdr:to>
    <xdr:pic>
      <xdr:nvPicPr>
        <xdr:cNvPr id="1" name="Picture 47"/>
        <xdr:cNvPicPr preferRelativeResize="1">
          <a:picLocks noChangeAspect="1"/>
        </xdr:cNvPicPr>
      </xdr:nvPicPr>
      <xdr:blipFill>
        <a:blip r:embed="rId1"/>
        <a:stretch>
          <a:fillRect/>
        </a:stretch>
      </xdr:blipFill>
      <xdr:spPr>
        <a:xfrm>
          <a:off x="381000" y="76200"/>
          <a:ext cx="1419225" cy="1152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76200</xdr:rowOff>
    </xdr:from>
    <xdr:to>
      <xdr:col>0</xdr:col>
      <xdr:colOff>1800225</xdr:colOff>
      <xdr:row>3</xdr:row>
      <xdr:rowOff>123825</xdr:rowOff>
    </xdr:to>
    <xdr:pic>
      <xdr:nvPicPr>
        <xdr:cNvPr id="1" name="Picture 47"/>
        <xdr:cNvPicPr preferRelativeResize="1">
          <a:picLocks noChangeAspect="1"/>
        </xdr:cNvPicPr>
      </xdr:nvPicPr>
      <xdr:blipFill>
        <a:blip r:embed="rId1"/>
        <a:stretch>
          <a:fillRect/>
        </a:stretch>
      </xdr:blipFill>
      <xdr:spPr>
        <a:xfrm>
          <a:off x="381000" y="76200"/>
          <a:ext cx="1419225" cy="1152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76200</xdr:rowOff>
    </xdr:from>
    <xdr:to>
      <xdr:col>0</xdr:col>
      <xdr:colOff>1800225</xdr:colOff>
      <xdr:row>3</xdr:row>
      <xdr:rowOff>123825</xdr:rowOff>
    </xdr:to>
    <xdr:pic>
      <xdr:nvPicPr>
        <xdr:cNvPr id="1" name="Picture 47"/>
        <xdr:cNvPicPr preferRelativeResize="1">
          <a:picLocks noChangeAspect="1"/>
        </xdr:cNvPicPr>
      </xdr:nvPicPr>
      <xdr:blipFill>
        <a:blip r:embed="rId1"/>
        <a:stretch>
          <a:fillRect/>
        </a:stretch>
      </xdr:blipFill>
      <xdr:spPr>
        <a:xfrm>
          <a:off x="381000" y="76200"/>
          <a:ext cx="1419225"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GUIMIENTO%20PLAN%20DE%20ACCI&#211;N%202020%20PROYECTO%207672%2013012021%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ecretariadistritald-my.sharepoint.com/personal/sorjuela_sdmujer_gov_co/Documents/SD%20MUJER/SEGUIMIENTO%20CONTRATACION/SEGUIMIENTO%20MENSUAL/2020/12.%20DICIEMBRE/PABS%207672%20seguimiento%20contrataci&#243;n%20DICiembre%20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secretariadistritald-my.sharepoint.com/personal/sorjuela_sdmujer_gov_co/Documents/SD%20MUJER/PLAN%20DE%20ACCION/2020/10.%20OCTUBRE/SEGUIMIENTO%20PLAN%20DE%20ACCI&#211;N%202020%20PROYECTO%207672%20061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IDACION"/>
      <sheetName val="Meta 1"/>
      <sheetName val="Meta 2"/>
      <sheetName val="Meta 3"/>
      <sheetName val="Meta 4"/>
      <sheetName val="Meta 5"/>
      <sheetName val="Meta 6"/>
      <sheetName val="Meta 7"/>
      <sheetName val="Meta 8"/>
      <sheetName val="Seguimiento PDD"/>
      <sheetName val="Hoja13"/>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ABS"/>
      <sheetName val="BOLSAS"/>
      <sheetName val="CDPs"/>
      <sheetName val="RPs"/>
      <sheetName val="Componentes de gasto"/>
      <sheetName val="Junio"/>
      <sheetName val="Julio"/>
      <sheetName val="Agosto"/>
      <sheetName val="Septiembre"/>
      <sheetName val="Octubre"/>
      <sheetName val="Noviembre"/>
      <sheetName val="Diciembre"/>
    </sheetNames>
    <sheetDataSet>
      <sheetData sheetId="11">
        <row r="259">
          <cell r="D259">
            <v>799608754.0799999</v>
          </cell>
        </row>
        <row r="260">
          <cell r="D260">
            <v>412410811.49</v>
          </cell>
        </row>
        <row r="261">
          <cell r="D261">
            <v>391941622.99</v>
          </cell>
        </row>
        <row r="262">
          <cell r="D262">
            <v>40966039.92</v>
          </cell>
        </row>
        <row r="263">
          <cell r="D263">
            <v>17069183.3</v>
          </cell>
        </row>
        <row r="264">
          <cell r="D264">
            <v>65676273.019999996</v>
          </cell>
        </row>
        <row r="265">
          <cell r="D265">
            <v>27659283.2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IDACION"/>
      <sheetName val="1 35000 mujeres atendidas"/>
      <sheetName val="2 Representación jurídica"/>
      <sheetName val="3 Seguimiento representacion"/>
      <sheetName val="4 Ruta Integral CJ"/>
      <sheetName val="5 Seguimiento casos RI"/>
      <sheetName val="6 Atencion Uri"/>
      <sheetName val="7 Conceptos Juridicos"/>
      <sheetName val="8 Iniciativas"/>
      <sheetName val="Hoja13"/>
      <sheetName val="Hoja1"/>
    </sheetNames>
    <sheetDataSet>
      <sheetData sheetId="1">
        <row r="13">
          <cell r="AA13">
            <v>0.4</v>
          </cell>
        </row>
        <row r="34">
          <cell r="B34">
            <v>0.4</v>
          </cell>
        </row>
      </sheetData>
      <sheetData sheetId="2">
        <row r="13">
          <cell r="AA13">
            <v>0.4</v>
          </cell>
        </row>
        <row r="34">
          <cell r="B34">
            <v>0.4</v>
          </cell>
        </row>
      </sheetData>
      <sheetData sheetId="3">
        <row r="13">
          <cell r="AA13">
            <v>0.1</v>
          </cell>
        </row>
        <row r="34">
          <cell r="B34">
            <v>0.1</v>
          </cell>
        </row>
      </sheetData>
      <sheetData sheetId="4">
        <row r="13">
          <cell r="AA13">
            <v>0.03</v>
          </cell>
        </row>
        <row r="34">
          <cell r="B34">
            <v>0.03</v>
          </cell>
        </row>
      </sheetData>
      <sheetData sheetId="5">
        <row r="13">
          <cell r="AA13">
            <v>0.03</v>
          </cell>
        </row>
        <row r="34">
          <cell r="B34">
            <v>0.03</v>
          </cell>
        </row>
      </sheetData>
      <sheetData sheetId="7">
        <row r="13">
          <cell r="AA13">
            <v>0.02</v>
          </cell>
        </row>
        <row r="34">
          <cell r="B34">
            <v>0.02</v>
          </cell>
        </row>
      </sheetData>
      <sheetData sheetId="8">
        <row r="13">
          <cell r="AA13">
            <v>0.02</v>
          </cell>
        </row>
        <row r="34">
          <cell r="B34">
            <v>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theme="4" tint="0.5999900102615356"/>
  </sheetPr>
  <dimension ref="A1:Q35"/>
  <sheetViews>
    <sheetView tabSelected="1" zoomScalePageLayoutView="0" workbookViewId="0" topLeftCell="A1">
      <selection activeCell="G5" sqref="G5"/>
    </sheetView>
  </sheetViews>
  <sheetFormatPr defaultColWidth="11.421875" defaultRowHeight="15"/>
  <cols>
    <col min="1" max="1" width="5.00390625" style="0" customWidth="1"/>
    <col min="2" max="2" width="53.00390625" style="0" customWidth="1"/>
    <col min="3" max="3" width="17.140625" style="0" customWidth="1"/>
    <col min="4" max="4" width="13.140625" style="0" bestFit="1" customWidth="1"/>
    <col min="5" max="5" width="17.57421875" style="0" customWidth="1"/>
    <col min="6" max="6" width="10.7109375" style="0" customWidth="1"/>
    <col min="7" max="7" width="17.57421875" style="0" customWidth="1"/>
    <col min="8" max="8" width="13.7109375" style="0" bestFit="1" customWidth="1"/>
    <col min="9" max="9" width="11.140625" style="0" customWidth="1"/>
    <col min="13" max="13" width="15.140625" style="0" customWidth="1"/>
  </cols>
  <sheetData>
    <row r="1" spans="1:11" ht="40.5">
      <c r="A1" s="431"/>
      <c r="B1" s="431" t="s">
        <v>175</v>
      </c>
      <c r="C1" s="431" t="s">
        <v>176</v>
      </c>
      <c r="D1" s="431">
        <v>2020</v>
      </c>
      <c r="E1" s="431" t="s">
        <v>177</v>
      </c>
      <c r="F1" s="432" t="s">
        <v>178</v>
      </c>
      <c r="G1" s="431" t="s">
        <v>179</v>
      </c>
      <c r="H1" s="431" t="s">
        <v>180</v>
      </c>
      <c r="I1" s="432" t="s">
        <v>178</v>
      </c>
      <c r="J1" s="432" t="s">
        <v>19</v>
      </c>
      <c r="K1" s="432" t="s">
        <v>181</v>
      </c>
    </row>
    <row r="2" spans="1:13" ht="15" customHeight="1">
      <c r="A2" s="433">
        <v>1</v>
      </c>
      <c r="B2" s="434" t="s">
        <v>182</v>
      </c>
      <c r="C2" s="435" t="s">
        <v>183</v>
      </c>
      <c r="D2" s="436">
        <v>4191</v>
      </c>
      <c r="E2" s="436">
        <f>+'Meta 1'!$U$13</f>
        <v>4191</v>
      </c>
      <c r="F2" s="437">
        <f aca="true" t="shared" si="0" ref="F2:F17">+D2-E2</f>
        <v>0</v>
      </c>
      <c r="G2" s="436">
        <f>+'Meta 1'!$P$30</f>
        <v>4670</v>
      </c>
      <c r="I2" s="437"/>
      <c r="J2" s="437"/>
      <c r="K2" s="437"/>
      <c r="L2" s="438">
        <f>_xlfn.IFERROR(G2/E2,0)</f>
        <v>1.1142925316153662</v>
      </c>
      <c r="M2" s="439">
        <f aca="true" t="shared" si="1" ref="M2:M17">+E2-G2</f>
        <v>-479</v>
      </c>
    </row>
    <row r="3" spans="1:15" ht="15">
      <c r="A3" s="433"/>
      <c r="B3" s="434"/>
      <c r="C3" s="440" t="s">
        <v>184</v>
      </c>
      <c r="D3" s="441">
        <v>802355027</v>
      </c>
      <c r="E3" s="441">
        <f>+'Meta 1'!$W$18</f>
        <v>802355027</v>
      </c>
      <c r="F3" s="437">
        <f t="shared" si="0"/>
        <v>0</v>
      </c>
      <c r="G3" s="442">
        <f>+'Meta 1'!$Z$18</f>
        <v>799608754</v>
      </c>
      <c r="H3" s="443">
        <f>+'[2]Diciembre'!$D$259</f>
        <v>799608754.0799999</v>
      </c>
      <c r="I3" s="444">
        <f>+G3-H3</f>
        <v>-0.07999992370605469</v>
      </c>
      <c r="J3" s="445">
        <f>+'[3]1 35000 mujeres atendidas'!$AA$13</f>
        <v>0.4</v>
      </c>
      <c r="K3" s="446">
        <f>+'[3]1 35000 mujeres atendidas'!B34</f>
        <v>0.4</v>
      </c>
      <c r="L3" s="438">
        <f aca="true" t="shared" si="2" ref="L3:L17">_xlfn.IFERROR(G3/E3,0)</f>
        <v>0.9965772346310731</v>
      </c>
      <c r="M3" s="439">
        <f t="shared" si="1"/>
        <v>2746273</v>
      </c>
      <c r="N3" s="447">
        <f>+E3/1000000</f>
        <v>802.355027</v>
      </c>
      <c r="O3" s="447">
        <f>+H3/1000000</f>
        <v>799.6087540799999</v>
      </c>
    </row>
    <row r="4" spans="1:13" ht="15" customHeight="1">
      <c r="A4" s="448">
        <f>+A2+1</f>
        <v>2</v>
      </c>
      <c r="B4" s="434" t="s">
        <v>185</v>
      </c>
      <c r="C4" s="435" t="s">
        <v>183</v>
      </c>
      <c r="D4" s="436">
        <v>425</v>
      </c>
      <c r="E4" s="436">
        <f>+'Meta 2'!$U$13</f>
        <v>425</v>
      </c>
      <c r="F4" s="437">
        <f t="shared" si="0"/>
        <v>0</v>
      </c>
      <c r="G4" s="436">
        <f>+'Meta 2'!$P$37</f>
        <v>445</v>
      </c>
      <c r="I4" s="449"/>
      <c r="J4" s="450"/>
      <c r="K4" s="450"/>
      <c r="L4" s="438">
        <f t="shared" si="2"/>
        <v>1.0470588235294118</v>
      </c>
      <c r="M4" s="439">
        <f t="shared" si="1"/>
        <v>-20</v>
      </c>
    </row>
    <row r="5" spans="1:15" ht="15">
      <c r="A5" s="451"/>
      <c r="B5" s="434"/>
      <c r="C5" s="440" t="s">
        <v>184</v>
      </c>
      <c r="D5" s="441">
        <v>415112571</v>
      </c>
      <c r="E5" s="441">
        <f>+'Meta 2'!$W$18</f>
        <v>415112571</v>
      </c>
      <c r="F5" s="437">
        <f t="shared" si="0"/>
        <v>0</v>
      </c>
      <c r="G5" s="441">
        <f>+'Meta 2'!$Z$18</f>
        <v>412410812</v>
      </c>
      <c r="H5" s="452">
        <f>+'[2]Diciembre'!$D$260</f>
        <v>412410811.49</v>
      </c>
      <c r="I5" s="444">
        <f>+G5-H5</f>
        <v>0.5099999904632568</v>
      </c>
      <c r="J5" s="450">
        <f>+'[3]2 Representación jurídica'!$AA$13</f>
        <v>0.4</v>
      </c>
      <c r="K5" s="446">
        <f>+'[3]2 Representación jurídica'!B34</f>
        <v>0.4</v>
      </c>
      <c r="L5" s="438">
        <f t="shared" si="2"/>
        <v>0.9934915028145461</v>
      </c>
      <c r="M5" s="439">
        <f>+E5-G5</f>
        <v>2701759</v>
      </c>
      <c r="N5" s="447">
        <f>+E5/1000000</f>
        <v>415.112571</v>
      </c>
      <c r="O5" s="447">
        <f>+H5/1000000</f>
        <v>412.41081149</v>
      </c>
    </row>
    <row r="6" spans="1:13" ht="15" customHeight="1">
      <c r="A6" s="448">
        <f>+A4+1</f>
        <v>3</v>
      </c>
      <c r="B6" s="434" t="s">
        <v>186</v>
      </c>
      <c r="C6" s="435" t="s">
        <v>187</v>
      </c>
      <c r="D6" s="453">
        <v>1</v>
      </c>
      <c r="E6" s="453">
        <f>+'Meta 3'!$U$13</f>
        <v>1</v>
      </c>
      <c r="F6" s="437">
        <f t="shared" si="0"/>
        <v>0</v>
      </c>
      <c r="G6" s="453">
        <f>+'Meta 3'!$P$37</f>
        <v>1</v>
      </c>
      <c r="I6" s="449"/>
      <c r="J6" s="450"/>
      <c r="K6" s="450"/>
      <c r="L6" s="438">
        <f t="shared" si="2"/>
        <v>1</v>
      </c>
      <c r="M6" s="439">
        <f t="shared" si="1"/>
        <v>0</v>
      </c>
    </row>
    <row r="7" spans="1:15" ht="15">
      <c r="A7" s="451"/>
      <c r="B7" s="434"/>
      <c r="C7" s="440" t="s">
        <v>184</v>
      </c>
      <c r="D7" s="441">
        <v>391941623</v>
      </c>
      <c r="E7" s="441">
        <f>+'Meta 3'!$W$18</f>
        <v>391941623</v>
      </c>
      <c r="F7" s="437">
        <f t="shared" si="0"/>
        <v>0</v>
      </c>
      <c r="G7" s="442">
        <f>+'Meta 3'!$Z$18</f>
        <v>391941623</v>
      </c>
      <c r="H7" s="443">
        <f>+'[2]Diciembre'!$D$261</f>
        <v>391941622.99</v>
      </c>
      <c r="I7" s="444">
        <f>+G7-H7</f>
        <v>0.009999990463256836</v>
      </c>
      <c r="J7" s="450">
        <f>+'[3]3 Seguimiento representacion'!$AA$13</f>
        <v>0.1</v>
      </c>
      <c r="K7" s="446">
        <f>+'[3]3 Seguimiento representacion'!B34</f>
        <v>0.1</v>
      </c>
      <c r="L7" s="438">
        <f t="shared" si="2"/>
        <v>1</v>
      </c>
      <c r="M7" s="439">
        <f t="shared" si="1"/>
        <v>0</v>
      </c>
      <c r="N7" s="447">
        <f>+E7/1000000</f>
        <v>391.941623</v>
      </c>
      <c r="O7" s="447">
        <f>+H7/1000000</f>
        <v>391.94162299</v>
      </c>
    </row>
    <row r="8" spans="1:13" ht="15" customHeight="1">
      <c r="A8" s="448">
        <f>+A6+1</f>
        <v>4</v>
      </c>
      <c r="B8" s="434" t="s">
        <v>188</v>
      </c>
      <c r="C8" s="435" t="s">
        <v>189</v>
      </c>
      <c r="D8" s="454">
        <v>1</v>
      </c>
      <c r="E8" s="436">
        <f>+'Meta 4'!$U$13</f>
        <v>1</v>
      </c>
      <c r="F8" s="437">
        <f t="shared" si="0"/>
        <v>0</v>
      </c>
      <c r="G8" s="436">
        <f>+'Meta 4'!$P$37</f>
        <v>1</v>
      </c>
      <c r="I8" s="449"/>
      <c r="J8" s="450"/>
      <c r="K8" s="450"/>
      <c r="L8" s="438">
        <f t="shared" si="2"/>
        <v>1</v>
      </c>
      <c r="M8" s="439">
        <f t="shared" si="1"/>
        <v>0</v>
      </c>
    </row>
    <row r="9" spans="1:15" ht="15">
      <c r="A9" s="451"/>
      <c r="B9" s="434"/>
      <c r="C9" s="440" t="s">
        <v>184</v>
      </c>
      <c r="D9" s="441">
        <v>40966040</v>
      </c>
      <c r="E9" s="441">
        <f>+'Meta 4'!$W$18</f>
        <v>40966040</v>
      </c>
      <c r="F9" s="437">
        <f t="shared" si="0"/>
        <v>0</v>
      </c>
      <c r="G9" s="442">
        <f>+'Meta 4'!$Z$18</f>
        <v>40966040</v>
      </c>
      <c r="H9" s="443">
        <f>+'[2]Diciembre'!$D$262</f>
        <v>40966039.92</v>
      </c>
      <c r="I9" s="444">
        <f>+G9-H9</f>
        <v>0.07999999821186066</v>
      </c>
      <c r="J9" s="450">
        <f>+'[3]4 Ruta Integral CJ'!$AA$13</f>
        <v>0.03</v>
      </c>
      <c r="K9" s="446">
        <f>+'[3]4 Ruta Integral CJ'!B34</f>
        <v>0.03</v>
      </c>
      <c r="L9" s="438">
        <f t="shared" si="2"/>
        <v>1</v>
      </c>
      <c r="M9" s="439">
        <f t="shared" si="1"/>
        <v>0</v>
      </c>
      <c r="N9" s="447">
        <f>+E9/1000000</f>
        <v>40.96604</v>
      </c>
      <c r="O9" s="447">
        <f>+H9/1000000</f>
        <v>40.96603992</v>
      </c>
    </row>
    <row r="10" spans="1:13" ht="15" customHeight="1">
      <c r="A10" s="448">
        <f>+A8+1</f>
        <v>5</v>
      </c>
      <c r="B10" s="434" t="s">
        <v>190</v>
      </c>
      <c r="C10" s="435" t="s">
        <v>187</v>
      </c>
      <c r="D10" s="453">
        <v>1</v>
      </c>
      <c r="E10" s="453">
        <f>+'Meta 5'!$U$13</f>
        <v>1</v>
      </c>
      <c r="F10" s="437">
        <f t="shared" si="0"/>
        <v>0</v>
      </c>
      <c r="G10" s="453">
        <f>+'Meta 5'!$P$37</f>
        <v>1</v>
      </c>
      <c r="I10" s="449"/>
      <c r="J10" s="450"/>
      <c r="K10" s="450"/>
      <c r="L10" s="438">
        <f t="shared" si="2"/>
        <v>1</v>
      </c>
      <c r="M10" s="439">
        <f t="shared" si="1"/>
        <v>0</v>
      </c>
    </row>
    <row r="11" spans="1:15" ht="15">
      <c r="A11" s="451"/>
      <c r="B11" s="434"/>
      <c r="C11" s="440" t="s">
        <v>184</v>
      </c>
      <c r="D11" s="441">
        <v>17069183</v>
      </c>
      <c r="E11" s="441">
        <f>+'Meta 5'!$W$18</f>
        <v>17069183</v>
      </c>
      <c r="F11" s="437">
        <f t="shared" si="0"/>
        <v>0</v>
      </c>
      <c r="G11" s="442">
        <f>+'Meta 5'!$Z$18</f>
        <v>17069183</v>
      </c>
      <c r="H11" s="443">
        <f>+'[2]Diciembre'!$D$263</f>
        <v>17069183.3</v>
      </c>
      <c r="I11" s="444">
        <f>+G11-H11</f>
        <v>-0.30000000074505806</v>
      </c>
      <c r="J11" s="450">
        <f>+'[3]5 Seguimiento casos RI'!$AA$13</f>
        <v>0.03</v>
      </c>
      <c r="K11" s="446">
        <f>+'[3]5 Seguimiento casos RI'!B34</f>
        <v>0.03</v>
      </c>
      <c r="L11" s="438">
        <f t="shared" si="2"/>
        <v>1</v>
      </c>
      <c r="M11" s="439">
        <f t="shared" si="1"/>
        <v>0</v>
      </c>
      <c r="N11" s="447">
        <f>+E11/1000000</f>
        <v>17.069183</v>
      </c>
      <c r="O11" s="447">
        <f>+H11/1000000</f>
        <v>17.069183300000002</v>
      </c>
    </row>
    <row r="12" spans="1:13" ht="15" customHeight="1">
      <c r="A12" s="448">
        <f>+A10+1</f>
        <v>6</v>
      </c>
      <c r="B12" s="434" t="s">
        <v>191</v>
      </c>
      <c r="C12" s="435" t="s">
        <v>189</v>
      </c>
      <c r="D12" s="436">
        <v>0</v>
      </c>
      <c r="E12" s="436">
        <f>+'Meta 6'!$U$13</f>
        <v>0</v>
      </c>
      <c r="F12" s="437">
        <f t="shared" si="0"/>
        <v>0</v>
      </c>
      <c r="G12" s="436">
        <f>+'Meta 6'!$P$37</f>
        <v>0</v>
      </c>
      <c r="I12" s="449"/>
      <c r="J12" s="450"/>
      <c r="K12" s="450"/>
      <c r="L12" s="438">
        <f t="shared" si="2"/>
        <v>0</v>
      </c>
      <c r="M12" s="439">
        <f t="shared" si="1"/>
        <v>0</v>
      </c>
    </row>
    <row r="13" spans="1:15" ht="15">
      <c r="A13" s="451"/>
      <c r="B13" s="434"/>
      <c r="C13" s="440" t="s">
        <v>184</v>
      </c>
      <c r="D13" s="441">
        <v>0</v>
      </c>
      <c r="E13" s="441">
        <f>+'Meta 6'!$W$18</f>
        <v>0</v>
      </c>
      <c r="F13" s="437">
        <f t="shared" si="0"/>
        <v>0</v>
      </c>
      <c r="G13" s="441">
        <f>+'Meta 6'!$Z$18</f>
        <v>0</v>
      </c>
      <c r="H13" s="437">
        <v>0</v>
      </c>
      <c r="I13" s="444">
        <f>+G13-H13</f>
        <v>0</v>
      </c>
      <c r="J13" s="450">
        <f>+'[3]6 Atencion Uri'!$AA$13</f>
        <v>0</v>
      </c>
      <c r="K13" s="446">
        <f>+'[3]6 Atencion Uri'!B34</f>
        <v>0</v>
      </c>
      <c r="L13" s="438">
        <f t="shared" si="2"/>
        <v>0</v>
      </c>
      <c r="M13" s="439">
        <f t="shared" si="1"/>
        <v>0</v>
      </c>
      <c r="N13" s="447">
        <f>+E13/1000000</f>
        <v>0</v>
      </c>
      <c r="O13" s="447">
        <f>+H13/1000000</f>
        <v>0</v>
      </c>
    </row>
    <row r="14" spans="1:13" ht="15" customHeight="1">
      <c r="A14" s="448">
        <f>+A12+1</f>
        <v>7</v>
      </c>
      <c r="B14" s="434" t="s">
        <v>192</v>
      </c>
      <c r="C14" s="435" t="s">
        <v>187</v>
      </c>
      <c r="D14" s="453">
        <v>1</v>
      </c>
      <c r="E14" s="453">
        <f>+'Meta 7'!$U$13</f>
        <v>1</v>
      </c>
      <c r="F14" s="437">
        <f t="shared" si="0"/>
        <v>0</v>
      </c>
      <c r="G14" s="453">
        <f>+'Meta 7'!$P$37</f>
        <v>1</v>
      </c>
      <c r="I14" s="449"/>
      <c r="J14" s="450"/>
      <c r="K14" s="450"/>
      <c r="L14" s="438">
        <f t="shared" si="2"/>
        <v>1</v>
      </c>
      <c r="M14" s="439">
        <f t="shared" si="1"/>
        <v>0</v>
      </c>
    </row>
    <row r="15" spans="1:15" ht="15">
      <c r="A15" s="451"/>
      <c r="B15" s="434"/>
      <c r="C15" s="440" t="s">
        <v>184</v>
      </c>
      <c r="D15" s="441">
        <v>65676273</v>
      </c>
      <c r="E15" s="441">
        <f>+'Meta 7'!$W$18</f>
        <v>65676273</v>
      </c>
      <c r="F15" s="437">
        <f t="shared" si="0"/>
        <v>0</v>
      </c>
      <c r="G15" s="442">
        <f>+'Meta 7'!$Z$18</f>
        <v>65676273</v>
      </c>
      <c r="H15" s="443">
        <f>+'[2]Diciembre'!$D$264</f>
        <v>65676273.019999996</v>
      </c>
      <c r="I15" s="444">
        <f>+G15-H15</f>
        <v>-0.019999995827674866</v>
      </c>
      <c r="J15" s="450">
        <f>+'[3]7 Conceptos Juridicos'!$AA$13</f>
        <v>0.02</v>
      </c>
      <c r="K15" s="446">
        <f>+'[3]7 Conceptos Juridicos'!B34</f>
        <v>0.02</v>
      </c>
      <c r="L15" s="438">
        <f t="shared" si="2"/>
        <v>1</v>
      </c>
      <c r="M15" s="439">
        <f t="shared" si="1"/>
        <v>0</v>
      </c>
      <c r="N15" s="447">
        <f>+E15/1000000</f>
        <v>65.676273</v>
      </c>
      <c r="O15" s="447">
        <f>+H15/1000000</f>
        <v>65.67627302</v>
      </c>
    </row>
    <row r="16" spans="1:13" ht="15" customHeight="1">
      <c r="A16" s="448">
        <f>+A14+1</f>
        <v>8</v>
      </c>
      <c r="B16" s="434" t="s">
        <v>193</v>
      </c>
      <c r="C16" s="435" t="s">
        <v>183</v>
      </c>
      <c r="D16" s="442">
        <v>0.5</v>
      </c>
      <c r="E16" s="436">
        <f>+'Meta 8'!$U$13</f>
        <v>0.5</v>
      </c>
      <c r="F16" s="437">
        <f t="shared" si="0"/>
        <v>0</v>
      </c>
      <c r="G16" s="436">
        <f>+'Meta 8'!$P$37</f>
        <v>0.5</v>
      </c>
      <c r="I16" s="449"/>
      <c r="J16" s="445"/>
      <c r="K16" s="445"/>
      <c r="L16" s="438">
        <f t="shared" si="2"/>
        <v>1</v>
      </c>
      <c r="M16" s="439">
        <f t="shared" si="1"/>
        <v>0</v>
      </c>
    </row>
    <row r="17" spans="1:15" ht="15">
      <c r="A17" s="451"/>
      <c r="B17" s="434"/>
      <c r="C17" s="440" t="s">
        <v>184</v>
      </c>
      <c r="D17" s="441">
        <v>27659283</v>
      </c>
      <c r="E17" s="441">
        <f>+'Meta 8'!$W$18</f>
        <v>27659283</v>
      </c>
      <c r="F17" s="437">
        <f t="shared" si="0"/>
        <v>0</v>
      </c>
      <c r="G17" s="442">
        <f>+'Meta 8'!$Z$18</f>
        <v>27659283</v>
      </c>
      <c r="H17" s="443">
        <f>+'[2]Diciembre'!$D$265</f>
        <v>27659283.2</v>
      </c>
      <c r="I17" s="444">
        <f>+G17-H17</f>
        <v>-0.19999999925494194</v>
      </c>
      <c r="J17" s="445">
        <f>+'[3]8 Iniciativas'!$AA$13</f>
        <v>0.02</v>
      </c>
      <c r="K17" s="446">
        <f>+'[3]8 Iniciativas'!B34</f>
        <v>0.02</v>
      </c>
      <c r="L17" s="438">
        <f t="shared" si="2"/>
        <v>1</v>
      </c>
      <c r="M17" s="439">
        <f t="shared" si="1"/>
        <v>0</v>
      </c>
      <c r="N17" s="447">
        <f>+E17/1000000</f>
        <v>27.659283</v>
      </c>
      <c r="O17" s="447">
        <f>+H17/1000000</f>
        <v>27.6592832</v>
      </c>
    </row>
    <row r="18" spans="3:11" ht="27">
      <c r="C18" s="455" t="s">
        <v>194</v>
      </c>
      <c r="D18" s="456">
        <f aca="true" t="shared" si="3" ref="D18:K18">+D3+D5+D7+D9+D11+D13+D15+D17</f>
        <v>1760780000</v>
      </c>
      <c r="E18" s="456">
        <f t="shared" si="3"/>
        <v>1760780000</v>
      </c>
      <c r="F18" s="457">
        <f t="shared" si="3"/>
        <v>0</v>
      </c>
      <c r="G18" s="456">
        <f t="shared" si="3"/>
        <v>1755331968</v>
      </c>
      <c r="H18" s="457">
        <f t="shared" si="3"/>
        <v>1755331968</v>
      </c>
      <c r="I18" s="458">
        <f t="shared" si="3"/>
        <v>5.960464477539063E-08</v>
      </c>
      <c r="J18" s="459">
        <f t="shared" si="3"/>
        <v>1</v>
      </c>
      <c r="K18" s="457">
        <f t="shared" si="3"/>
        <v>1</v>
      </c>
    </row>
    <row r="19" ht="15">
      <c r="G19" s="460">
        <f>+G18/E18</f>
        <v>0.9969058985222459</v>
      </c>
    </row>
    <row r="20" spans="3:17" ht="15" customHeight="1">
      <c r="C20" s="461" t="s">
        <v>69</v>
      </c>
      <c r="D20" s="462" t="s">
        <v>14</v>
      </c>
      <c r="E20" s="463"/>
      <c r="F20" s="463"/>
      <c r="G20" s="463"/>
      <c r="H20" s="463"/>
      <c r="I20" s="463"/>
      <c r="J20" s="463"/>
      <c r="K20" s="464"/>
      <c r="L20" s="465"/>
      <c r="M20" s="465"/>
      <c r="N20" s="465"/>
      <c r="O20" s="465"/>
      <c r="P20" s="465"/>
      <c r="Q20" s="465"/>
    </row>
    <row r="21" spans="2:11" ht="38.25">
      <c r="B21" t="s">
        <v>195</v>
      </c>
      <c r="C21" s="466"/>
      <c r="D21" s="467" t="s">
        <v>15</v>
      </c>
      <c r="E21" s="467" t="s">
        <v>61</v>
      </c>
      <c r="F21" s="467" t="s">
        <v>62</v>
      </c>
      <c r="G21" s="467" t="s">
        <v>63</v>
      </c>
      <c r="H21" s="467" t="s">
        <v>64</v>
      </c>
      <c r="I21" s="467" t="s">
        <v>65</v>
      </c>
      <c r="J21" s="467" t="s">
        <v>66</v>
      </c>
      <c r="K21" s="467" t="s">
        <v>71</v>
      </c>
    </row>
    <row r="22" spans="1:11" ht="15">
      <c r="A22" s="468">
        <v>1</v>
      </c>
      <c r="B22" s="469" t="str">
        <f>+'Meta 1'!$A$34</f>
        <v>Realizar a 35000 mujeres, orientaciones y asesorías socio jurídicas través de Casas de Justicia y escenarios de fiscalías (CAPIV, CAVIF y CAIVAS) y Sede</v>
      </c>
      <c r="C22" s="470">
        <f>+'Meta 1'!$B$34</f>
        <v>0.4</v>
      </c>
      <c r="D22" s="471" t="s">
        <v>11</v>
      </c>
      <c r="E22" s="472">
        <f>+'Meta 1'!J$34</f>
        <v>0.29</v>
      </c>
      <c r="F22" s="472">
        <f>+'Meta 1'!K$34</f>
        <v>0.15</v>
      </c>
      <c r="G22" s="472">
        <f>+'Meta 1'!L$34</f>
        <v>0.14</v>
      </c>
      <c r="H22" s="472">
        <f>+'Meta 1'!M$34</f>
        <v>0.14</v>
      </c>
      <c r="I22" s="472">
        <f>+'Meta 1'!N$34</f>
        <v>0.14</v>
      </c>
      <c r="J22" s="472">
        <f>+'Meta 1'!O$34</f>
        <v>0.14</v>
      </c>
      <c r="K22" s="472">
        <f>SUM(E22:J22)</f>
        <v>1</v>
      </c>
    </row>
    <row r="23" spans="1:11" ht="15">
      <c r="A23" s="468"/>
      <c r="B23" s="469"/>
      <c r="C23" s="473"/>
      <c r="D23" s="474" t="s">
        <v>12</v>
      </c>
      <c r="E23" s="475">
        <f>+'Meta 1'!J$35</f>
        <v>0.26628489620615603</v>
      </c>
      <c r="F23" s="475">
        <f>+'Meta 1'!K$35</f>
        <v>0.12502982581722738</v>
      </c>
      <c r="G23" s="475">
        <f>+'Meta 1'!L$35</f>
        <v>0.1679790026246719</v>
      </c>
      <c r="H23" s="475">
        <f>+'Meta 1'!M$35</f>
        <v>0.19637318062514914</v>
      </c>
      <c r="I23" s="475">
        <f>+'Meta 1'!N$35</f>
        <v>0.18086375566690527</v>
      </c>
      <c r="J23" s="475">
        <f>+'Meta 1'!O$35</f>
        <v>0.1777618706752565</v>
      </c>
      <c r="K23" s="475">
        <f>SUM(E23:J23)</f>
        <v>1.1142925316153662</v>
      </c>
    </row>
    <row r="24" spans="1:11" ht="15">
      <c r="A24" s="468">
        <v>2</v>
      </c>
      <c r="B24" s="469" t="str">
        <f>+'Meta 2'!$A$41</f>
        <v>Iniciar la representación judicial y/o administrativa de los casos asignados.</v>
      </c>
      <c r="C24" s="470">
        <f>+'Meta 2'!$B$41</f>
        <v>0.4</v>
      </c>
      <c r="D24" s="471" t="s">
        <v>11</v>
      </c>
      <c r="E24" s="472">
        <f>+'Meta 2'!J$41</f>
        <v>0.29</v>
      </c>
      <c r="F24" s="472">
        <f>+'Meta 2'!K$41</f>
        <v>0.15</v>
      </c>
      <c r="G24" s="472">
        <f>+'Meta 2'!L$41</f>
        <v>0.14</v>
      </c>
      <c r="H24" s="472">
        <f>+'Meta 2'!M$41</f>
        <v>0.14</v>
      </c>
      <c r="I24" s="472">
        <f>+'Meta 2'!N$41</f>
        <v>0.14</v>
      </c>
      <c r="J24" s="472">
        <f>+'Meta 2'!O$41</f>
        <v>0.14</v>
      </c>
      <c r="K24" s="472">
        <f>SUM(E24:J24)</f>
        <v>1</v>
      </c>
    </row>
    <row r="25" spans="1:11" ht="15">
      <c r="A25" s="468"/>
      <c r="B25" s="469"/>
      <c r="C25" s="473"/>
      <c r="D25" s="474" t="s">
        <v>12</v>
      </c>
      <c r="E25" s="475">
        <f>+'Meta 2'!J$42</f>
        <v>0.3176470588235294</v>
      </c>
      <c r="F25" s="475">
        <f>+'Meta 2'!K$42</f>
        <v>0.12470588235294118</v>
      </c>
      <c r="G25" s="475">
        <f>+'Meta 2'!L$42</f>
        <v>0.16705882352941176</v>
      </c>
      <c r="H25" s="475">
        <f>+'Meta 2'!M$42</f>
        <v>0.15058823529411763</v>
      </c>
      <c r="I25" s="475">
        <f>+'Meta 2'!N$42</f>
        <v>0.16941176470588235</v>
      </c>
      <c r="J25" s="475">
        <f>+'Meta 2'!O$42</f>
        <v>0.11764705882352941</v>
      </c>
      <c r="K25" s="475">
        <f>SUM(E25:J25)</f>
        <v>1.0470588235294118</v>
      </c>
    </row>
    <row r="26" spans="1:11" ht="15" customHeight="1">
      <c r="A26" s="468">
        <v>3</v>
      </c>
      <c r="B26" s="469" t="str">
        <f>+'Meta 3'!$A$41</f>
        <v>Realizar seguimiento por lo menos una vez al trimestre a cada uno de los casos activos de representación jurídica.</v>
      </c>
      <c r="C26" s="470">
        <f>+'Meta 3'!$B$41</f>
        <v>0.1</v>
      </c>
      <c r="D26" s="471" t="s">
        <v>11</v>
      </c>
      <c r="E26" s="472">
        <f>+'Meta 3'!J$41</f>
        <v>0</v>
      </c>
      <c r="F26" s="472">
        <f>+'Meta 3'!K$41</f>
        <v>0</v>
      </c>
      <c r="G26" s="472">
        <f>+'Meta 3'!L$41</f>
        <v>0.5</v>
      </c>
      <c r="H26" s="472">
        <f>+'Meta 3'!M$41</f>
        <v>0</v>
      </c>
      <c r="I26" s="472">
        <f>+'Meta 3'!N$41</f>
        <v>0</v>
      </c>
      <c r="J26" s="472">
        <f>+'Meta 3'!O$41</f>
        <v>0.5</v>
      </c>
      <c r="K26" s="472">
        <f aca="true" t="shared" si="4" ref="K26:K33">SUM(E26:J26)</f>
        <v>1</v>
      </c>
    </row>
    <row r="27" spans="1:11" ht="15">
      <c r="A27" s="468"/>
      <c r="B27" s="469"/>
      <c r="C27" s="473"/>
      <c r="D27" s="474" t="s">
        <v>12</v>
      </c>
      <c r="E27" s="475">
        <f>+'Meta 3'!J$42</f>
        <v>0</v>
      </c>
      <c r="F27" s="475">
        <f>+'Meta 3'!K$42</f>
        <v>0</v>
      </c>
      <c r="G27" s="475">
        <f>+'Meta 3'!L$42</f>
        <v>0.5708061002178649</v>
      </c>
      <c r="H27" s="475">
        <f>+'Meta 3'!M$42</f>
        <v>0</v>
      </c>
      <c r="I27" s="475">
        <f>+'Meta 3'!N$42</f>
        <v>0</v>
      </c>
      <c r="J27" s="475">
        <f>+'Meta 3'!O$42</f>
        <v>0.43</v>
      </c>
      <c r="K27" s="475">
        <f t="shared" si="4"/>
        <v>1.000806100217865</v>
      </c>
    </row>
    <row r="28" spans="1:11" ht="15" customHeight="1">
      <c r="A28" s="468">
        <v>4</v>
      </c>
      <c r="B28" s="469" t="str">
        <f>+'Meta 4'!$A$41</f>
        <v>Realizar atención en 7 Casas de Justicia con ruta integral</v>
      </c>
      <c r="C28" s="470">
        <f>+'Meta 4'!$B$41</f>
        <v>0.03</v>
      </c>
      <c r="D28" s="471" t="s">
        <v>11</v>
      </c>
      <c r="E28" s="472">
        <f>+'Meta 4'!J$41</f>
        <v>0</v>
      </c>
      <c r="F28" s="472">
        <f>+'Meta 4'!K$41</f>
        <v>0</v>
      </c>
      <c r="G28" s="472">
        <f>+'Meta 4'!L$41</f>
        <v>1</v>
      </c>
      <c r="H28" s="472">
        <f>+'Meta 4'!M$41</f>
        <v>0</v>
      </c>
      <c r="I28" s="472">
        <f>+'Meta 4'!N$41</f>
        <v>0</v>
      </c>
      <c r="J28" s="472">
        <f>+'Meta 4'!O$41</f>
        <v>0</v>
      </c>
      <c r="K28" s="472">
        <f t="shared" si="4"/>
        <v>1</v>
      </c>
    </row>
    <row r="29" spans="1:11" ht="15">
      <c r="A29" s="468"/>
      <c r="B29" s="469"/>
      <c r="C29" s="473"/>
      <c r="D29" s="474" t="s">
        <v>12</v>
      </c>
      <c r="E29" s="475">
        <f>+'Meta 4'!J$42</f>
        <v>0</v>
      </c>
      <c r="F29" s="475">
        <f>+'Meta 4'!K$42</f>
        <v>0</v>
      </c>
      <c r="G29" s="475">
        <f>+'Meta 4'!L$42</f>
        <v>1</v>
      </c>
      <c r="H29" s="475">
        <f>+'Meta 4'!M$42</f>
        <v>0</v>
      </c>
      <c r="I29" s="475">
        <f>+'Meta 4'!N$42</f>
        <v>0</v>
      </c>
      <c r="J29" s="475">
        <f>+'Meta 4'!O$42</f>
        <v>0</v>
      </c>
      <c r="K29" s="475">
        <f t="shared" si="4"/>
        <v>1</v>
      </c>
    </row>
    <row r="30" spans="1:11" ht="15" customHeight="1">
      <c r="A30" s="468">
        <v>5</v>
      </c>
      <c r="B30" s="469" t="str">
        <f>+'Meta 5'!$A$41</f>
        <v>Seguimiento al 100% de los casos que se representan en el marco de la atención de casas de justicia con ruta integral</v>
      </c>
      <c r="C30" s="470">
        <f>+'Meta 5'!$B$41</f>
        <v>0.03</v>
      </c>
      <c r="D30" s="471" t="s">
        <v>11</v>
      </c>
      <c r="E30" s="472">
        <f>+'Meta 5'!J$41</f>
        <v>0</v>
      </c>
      <c r="F30" s="472">
        <f>+'Meta 5'!K$41</f>
        <v>0</v>
      </c>
      <c r="G30" s="472">
        <f>+'Meta 5'!L$41</f>
        <v>0</v>
      </c>
      <c r="H30" s="472">
        <f>+'Meta 5'!M$41</f>
        <v>0.2</v>
      </c>
      <c r="I30" s="472">
        <f>+'Meta 5'!N$41</f>
        <v>0.4</v>
      </c>
      <c r="J30" s="472">
        <f>+'Meta 5'!O$41</f>
        <v>0.4</v>
      </c>
      <c r="K30" s="472">
        <f t="shared" si="4"/>
        <v>1</v>
      </c>
    </row>
    <row r="31" spans="1:11" ht="15">
      <c r="A31" s="468"/>
      <c r="B31" s="469"/>
      <c r="C31" s="473"/>
      <c r="D31" s="474" t="s">
        <v>12</v>
      </c>
      <c r="E31" s="475">
        <f>+'Meta 5'!J$42</f>
        <v>0</v>
      </c>
      <c r="F31" s="475">
        <f>+'Meta 5'!K$42</f>
        <v>0</v>
      </c>
      <c r="G31" s="475">
        <f>+'Meta 5'!L$42</f>
        <v>0</v>
      </c>
      <c r="H31" s="475">
        <f>+'Meta 5'!M$42</f>
        <v>0.2</v>
      </c>
      <c r="I31" s="475">
        <f>+'Meta 5'!N$42</f>
        <v>0.4</v>
      </c>
      <c r="J31" s="475">
        <f>+'Meta 5'!O$42</f>
        <v>0.4</v>
      </c>
      <c r="K31" s="475">
        <f t="shared" si="4"/>
        <v>1</v>
      </c>
    </row>
    <row r="32" spans="1:11" ht="15" customHeight="1">
      <c r="A32" s="468">
        <v>6</v>
      </c>
      <c r="B32" s="469" t="str">
        <f>+'Meta 7'!$A$41</f>
        <v>Emitir el 100% de los conceptos jurídicos relacionados con los derechos humanos de las mujeres del Distrito Capital.</v>
      </c>
      <c r="C32" s="470">
        <f>+'Meta 7'!$B$41</f>
        <v>0.02</v>
      </c>
      <c r="D32" s="471" t="s">
        <v>11</v>
      </c>
      <c r="E32" s="472">
        <f>+'Meta 7'!J$41</f>
        <v>0</v>
      </c>
      <c r="F32" s="472">
        <f>+'Meta 7'!K$41</f>
        <v>0.2</v>
      </c>
      <c r="G32" s="472">
        <f>+'Meta 7'!L$41</f>
        <v>0.2</v>
      </c>
      <c r="H32" s="472">
        <f>+'Meta 7'!M$41</f>
        <v>0.2</v>
      </c>
      <c r="I32" s="472">
        <f>+'Meta 7'!N$41</f>
        <v>0.2</v>
      </c>
      <c r="J32" s="472">
        <f>+'Meta 7'!O$41</f>
        <v>0.2</v>
      </c>
      <c r="K32" s="472">
        <f t="shared" si="4"/>
        <v>1</v>
      </c>
    </row>
    <row r="33" spans="1:11" ht="15">
      <c r="A33" s="468"/>
      <c r="B33" s="469"/>
      <c r="C33" s="473"/>
      <c r="D33" s="474" t="s">
        <v>12</v>
      </c>
      <c r="E33" s="475">
        <f>+'Meta 7'!J$42</f>
        <v>0</v>
      </c>
      <c r="F33" s="475">
        <f>+'Meta 7'!K$42</f>
        <v>0.2</v>
      </c>
      <c r="G33" s="475">
        <f>+'Meta 7'!L$42</f>
        <v>0.2</v>
      </c>
      <c r="H33" s="475">
        <f>+'Meta 7'!M$42</f>
        <v>0.2</v>
      </c>
      <c r="I33" s="475">
        <f>+'Meta 7'!N$42</f>
        <v>0.2</v>
      </c>
      <c r="J33" s="475">
        <f>+'Meta 7'!O$42</f>
        <v>0.2</v>
      </c>
      <c r="K33" s="475">
        <f t="shared" si="4"/>
        <v>1</v>
      </c>
    </row>
    <row r="34" spans="1:11" ht="15" customHeight="1">
      <c r="A34" s="468">
        <v>7</v>
      </c>
      <c r="B34" s="469" t="str">
        <f>+'Meta 8'!$A$41</f>
        <v> Presentar 4 iniciativas a favor del derecho a una vida libre de violencias y acceso a la justicia para las mujeres ante las instancias pertinentes</v>
      </c>
      <c r="C34" s="470">
        <f>+'Meta 8'!$B$41</f>
        <v>0.02</v>
      </c>
      <c r="D34" s="471" t="s">
        <v>11</v>
      </c>
      <c r="E34" s="472">
        <f>+'Meta 8'!J$41</f>
        <v>0</v>
      </c>
      <c r="F34" s="472">
        <f>+'Meta 8'!K$41</f>
        <v>0.2</v>
      </c>
      <c r="G34" s="472">
        <f>+'Meta 8'!L$41</f>
        <v>0.2</v>
      </c>
      <c r="H34" s="472">
        <f>+'Meta 8'!M$41</f>
        <v>0.2</v>
      </c>
      <c r="I34" s="472">
        <f>+'Meta 8'!N$41</f>
        <v>0.2</v>
      </c>
      <c r="J34" s="472">
        <f>+'Meta 8'!O$41</f>
        <v>0.2</v>
      </c>
      <c r="K34" s="472">
        <f>SUM(E34:J34)</f>
        <v>1</v>
      </c>
    </row>
    <row r="35" spans="1:11" ht="15">
      <c r="A35" s="468"/>
      <c r="B35" s="469"/>
      <c r="C35" s="473"/>
      <c r="D35" s="474" t="s">
        <v>12</v>
      </c>
      <c r="E35" s="475">
        <f>+'Meta 8'!J$42</f>
        <v>0</v>
      </c>
      <c r="F35" s="475">
        <f>+'Meta 8'!K$42</f>
        <v>0.2</v>
      </c>
      <c r="G35" s="475">
        <f>+'Meta 8'!L$42</f>
        <v>0.2</v>
      </c>
      <c r="H35" s="475">
        <f>+'Meta 8'!M$42</f>
        <v>0.2</v>
      </c>
      <c r="I35" s="475">
        <f>+'Meta 8'!N$42</f>
        <v>0.2</v>
      </c>
      <c r="J35" s="475">
        <f>+'Meta 8'!O$42</f>
        <v>0.2</v>
      </c>
      <c r="K35" s="475">
        <f>SUM(E35:J35)</f>
        <v>1</v>
      </c>
    </row>
  </sheetData>
  <sheetProtection/>
  <mergeCells count="39">
    <mergeCell ref="A34:A35"/>
    <mergeCell ref="B34:B35"/>
    <mergeCell ref="C34:C35"/>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4:A15"/>
    <mergeCell ref="B14:B15"/>
    <mergeCell ref="A16:A17"/>
    <mergeCell ref="B16:B17"/>
    <mergeCell ref="C20:C21"/>
    <mergeCell ref="D20:K20"/>
    <mergeCell ref="A8:A9"/>
    <mergeCell ref="B8:B9"/>
    <mergeCell ref="A10:A11"/>
    <mergeCell ref="B10:B11"/>
    <mergeCell ref="A12:A13"/>
    <mergeCell ref="B12:B13"/>
    <mergeCell ref="A2:A3"/>
    <mergeCell ref="B2:B3"/>
    <mergeCell ref="A4:A5"/>
    <mergeCell ref="B4:B5"/>
    <mergeCell ref="A6:A7"/>
    <mergeCell ref="B6:B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B0F0"/>
  </sheetPr>
  <dimension ref="A1:S10"/>
  <sheetViews>
    <sheetView zoomScale="90" zoomScaleNormal="90" zoomScalePageLayoutView="0" workbookViewId="0" topLeftCell="A1">
      <selection activeCell="I10" sqref="I10"/>
    </sheetView>
  </sheetViews>
  <sheetFormatPr defaultColWidth="11.421875" defaultRowHeight="15"/>
  <cols>
    <col min="1" max="1" width="13.8515625" style="0" customWidth="1"/>
    <col min="2" max="2" width="8.7109375" style="0" customWidth="1"/>
    <col min="3" max="3" width="26.140625" style="0" customWidth="1"/>
    <col min="4" max="4" width="21.8515625" style="0" customWidth="1"/>
    <col min="5" max="5" width="14.28125" style="0" customWidth="1"/>
    <col min="7" max="11" width="7.00390625" style="0" customWidth="1"/>
    <col min="12" max="12" width="36.8515625" style="0" customWidth="1"/>
    <col min="13" max="16" width="8.421875" style="0" customWidth="1"/>
    <col min="19" max="19" width="40.00390625" style="0" customWidth="1"/>
  </cols>
  <sheetData>
    <row r="1" spans="1:19" ht="15.75">
      <c r="A1" s="410" t="s">
        <v>20</v>
      </c>
      <c r="B1" s="410"/>
      <c r="C1" s="410"/>
      <c r="D1" s="410"/>
      <c r="E1" s="410"/>
      <c r="F1" s="410"/>
      <c r="G1" s="410"/>
      <c r="H1" s="410"/>
      <c r="I1" s="410"/>
      <c r="J1" s="410"/>
      <c r="K1" s="410"/>
      <c r="L1" s="410"/>
      <c r="M1" s="410"/>
      <c r="N1" s="410"/>
      <c r="O1" s="410"/>
      <c r="P1" s="410"/>
      <c r="Q1" s="146" t="s">
        <v>22</v>
      </c>
      <c r="R1" s="147"/>
      <c r="S1" s="148"/>
    </row>
    <row r="2" spans="1:19" ht="15.75">
      <c r="A2" s="410" t="s">
        <v>21</v>
      </c>
      <c r="B2" s="410"/>
      <c r="C2" s="410"/>
      <c r="D2" s="410"/>
      <c r="E2" s="410"/>
      <c r="F2" s="410"/>
      <c r="G2" s="410"/>
      <c r="H2" s="410"/>
      <c r="I2" s="410"/>
      <c r="J2" s="410"/>
      <c r="K2" s="410"/>
      <c r="L2" s="410"/>
      <c r="M2" s="410"/>
      <c r="N2" s="410"/>
      <c r="O2" s="410"/>
      <c r="P2" s="410"/>
      <c r="Q2" s="198" t="s">
        <v>111</v>
      </c>
      <c r="R2" s="199"/>
      <c r="S2" s="200"/>
    </row>
    <row r="3" spans="1:19" ht="15" customHeight="1">
      <c r="A3" s="419" t="s">
        <v>72</v>
      </c>
      <c r="B3" s="419"/>
      <c r="C3" s="419"/>
      <c r="D3" s="419"/>
      <c r="E3" s="419"/>
      <c r="F3" s="419"/>
      <c r="G3" s="419"/>
      <c r="H3" s="419"/>
      <c r="I3" s="419"/>
      <c r="J3" s="419"/>
      <c r="K3" s="419"/>
      <c r="L3" s="419"/>
      <c r="M3" s="419"/>
      <c r="N3" s="419"/>
      <c r="O3" s="419"/>
      <c r="P3" s="419"/>
      <c r="Q3" s="198" t="s">
        <v>114</v>
      </c>
      <c r="R3" s="199"/>
      <c r="S3" s="200"/>
    </row>
    <row r="4" spans="1:19" ht="15.75" customHeight="1">
      <c r="A4" s="419"/>
      <c r="B4" s="419"/>
      <c r="C4" s="419"/>
      <c r="D4" s="419"/>
      <c r="E4" s="419"/>
      <c r="F4" s="419"/>
      <c r="G4" s="419"/>
      <c r="H4" s="419"/>
      <c r="I4" s="419"/>
      <c r="J4" s="419"/>
      <c r="K4" s="419"/>
      <c r="L4" s="419"/>
      <c r="M4" s="419"/>
      <c r="N4" s="419"/>
      <c r="O4" s="419"/>
      <c r="P4" s="419"/>
      <c r="Q4" s="411" t="s">
        <v>113</v>
      </c>
      <c r="R4" s="412"/>
      <c r="S4" s="413"/>
    </row>
    <row r="5" spans="1:19" ht="15" customHeight="1">
      <c r="A5" s="409" t="s">
        <v>97</v>
      </c>
      <c r="B5" s="409"/>
      <c r="C5" s="409"/>
      <c r="D5" s="409"/>
      <c r="E5" s="409"/>
      <c r="F5" s="409"/>
      <c r="G5" s="409"/>
      <c r="H5" s="409"/>
      <c r="I5" s="409"/>
      <c r="J5" s="409"/>
      <c r="K5" s="409"/>
      <c r="L5" s="409"/>
      <c r="M5" s="409"/>
      <c r="N5" s="409"/>
      <c r="O5" s="409"/>
      <c r="P5" s="409"/>
      <c r="Q5" s="409"/>
      <c r="R5" s="409"/>
      <c r="S5" s="409"/>
    </row>
    <row r="6" spans="1:19" ht="15" customHeight="1">
      <c r="A6" s="420" t="s">
        <v>98</v>
      </c>
      <c r="B6" s="420"/>
      <c r="C6" s="420"/>
      <c r="D6" s="420"/>
      <c r="E6" s="420"/>
      <c r="F6" s="420"/>
      <c r="G6" s="420"/>
      <c r="H6" s="420"/>
      <c r="I6" s="420"/>
      <c r="J6" s="420"/>
      <c r="K6" s="420"/>
      <c r="L6" s="421"/>
      <c r="M6" s="422" t="s">
        <v>99</v>
      </c>
      <c r="N6" s="422"/>
      <c r="O6" s="422"/>
      <c r="P6" s="422"/>
      <c r="Q6" s="422"/>
      <c r="R6" s="422"/>
      <c r="S6" s="422"/>
    </row>
    <row r="7" spans="1:19" ht="15">
      <c r="A7" s="409" t="s">
        <v>110</v>
      </c>
      <c r="B7" s="409" t="s">
        <v>100</v>
      </c>
      <c r="C7" s="409" t="s">
        <v>7</v>
      </c>
      <c r="D7" s="409" t="s">
        <v>101</v>
      </c>
      <c r="E7" s="409" t="s">
        <v>102</v>
      </c>
      <c r="F7" s="409" t="s">
        <v>103</v>
      </c>
      <c r="G7" s="414" t="s">
        <v>104</v>
      </c>
      <c r="H7" s="415"/>
      <c r="I7" s="415"/>
      <c r="J7" s="415"/>
      <c r="K7" s="416"/>
      <c r="L7" s="409" t="s">
        <v>105</v>
      </c>
      <c r="M7" s="409" t="s">
        <v>106</v>
      </c>
      <c r="N7" s="409"/>
      <c r="O7" s="409"/>
      <c r="P7" s="409"/>
      <c r="Q7" s="417" t="s">
        <v>10</v>
      </c>
      <c r="R7" s="418"/>
      <c r="S7" s="409" t="s">
        <v>96</v>
      </c>
    </row>
    <row r="8" spans="1:19" ht="24" customHeight="1">
      <c r="A8" s="409"/>
      <c r="B8" s="409"/>
      <c r="C8" s="409"/>
      <c r="D8" s="409"/>
      <c r="E8" s="409"/>
      <c r="F8" s="409"/>
      <c r="G8" s="115">
        <v>2020</v>
      </c>
      <c r="H8" s="115">
        <v>2021</v>
      </c>
      <c r="I8" s="115">
        <v>2022</v>
      </c>
      <c r="J8" s="115">
        <v>2023</v>
      </c>
      <c r="K8" s="115">
        <v>2024</v>
      </c>
      <c r="L8" s="409"/>
      <c r="M8" s="115" t="s">
        <v>68</v>
      </c>
      <c r="N8" s="115" t="s">
        <v>23</v>
      </c>
      <c r="O8" s="115" t="s">
        <v>107</v>
      </c>
      <c r="P8" s="115" t="s">
        <v>25</v>
      </c>
      <c r="Q8" s="115" t="s">
        <v>108</v>
      </c>
      <c r="R8" s="115" t="s">
        <v>109</v>
      </c>
      <c r="S8" s="409"/>
    </row>
    <row r="9" spans="1:19" ht="285">
      <c r="A9" s="136">
        <v>1</v>
      </c>
      <c r="B9" s="116">
        <v>307</v>
      </c>
      <c r="C9" s="117" t="s">
        <v>147</v>
      </c>
      <c r="D9" s="117" t="s">
        <v>151</v>
      </c>
      <c r="E9" s="117" t="s">
        <v>149</v>
      </c>
      <c r="F9" s="117">
        <v>1</v>
      </c>
      <c r="G9" s="118">
        <v>1</v>
      </c>
      <c r="H9" s="118"/>
      <c r="I9" s="118"/>
      <c r="J9" s="118"/>
      <c r="K9" s="118"/>
      <c r="L9" s="119" t="s">
        <v>171</v>
      </c>
      <c r="M9" s="120"/>
      <c r="N9" s="120"/>
      <c r="O9" s="120">
        <v>1</v>
      </c>
      <c r="P9" s="120"/>
      <c r="Q9" s="120">
        <f>O9+P9</f>
        <v>1</v>
      </c>
      <c r="R9" s="121">
        <f>Q9/G9</f>
        <v>1</v>
      </c>
      <c r="S9" s="122" t="s">
        <v>173</v>
      </c>
    </row>
    <row r="10" spans="1:19" ht="195">
      <c r="A10" s="136">
        <v>1</v>
      </c>
      <c r="B10" s="116">
        <v>308</v>
      </c>
      <c r="C10" s="117" t="s">
        <v>148</v>
      </c>
      <c r="D10" s="117" t="s">
        <v>196</v>
      </c>
      <c r="E10" s="117" t="s">
        <v>150</v>
      </c>
      <c r="F10" s="117">
        <v>0</v>
      </c>
      <c r="G10" s="118"/>
      <c r="H10" s="118"/>
      <c r="I10" s="118"/>
      <c r="J10" s="118"/>
      <c r="K10" s="118"/>
      <c r="L10" s="119" t="s">
        <v>172</v>
      </c>
      <c r="M10" s="120"/>
      <c r="N10" s="120"/>
      <c r="O10" s="120"/>
      <c r="P10" s="120"/>
      <c r="Q10" s="120">
        <f>O10+P10</f>
        <v>0</v>
      </c>
      <c r="R10" s="121" t="e">
        <f>Q10/G10</f>
        <v>#DIV/0!</v>
      </c>
      <c r="S10" s="122"/>
    </row>
  </sheetData>
  <sheetProtection/>
  <mergeCells count="21">
    <mergeCell ref="A1:P1"/>
    <mergeCell ref="C7:C8"/>
    <mergeCell ref="A3:P4"/>
    <mergeCell ref="E7:E8"/>
    <mergeCell ref="A6:L6"/>
    <mergeCell ref="M6:S6"/>
    <mergeCell ref="Q1:S1"/>
    <mergeCell ref="M7:P7"/>
    <mergeCell ref="Q3:S3"/>
    <mergeCell ref="S7:S8"/>
    <mergeCell ref="F7:F8"/>
    <mergeCell ref="D7:D8"/>
    <mergeCell ref="A2:P2"/>
    <mergeCell ref="Q4:S4"/>
    <mergeCell ref="A5:S5"/>
    <mergeCell ref="G7:K7"/>
    <mergeCell ref="L7:L8"/>
    <mergeCell ref="Q7:R7"/>
    <mergeCell ref="Q2:S2"/>
    <mergeCell ref="A7:A8"/>
    <mergeCell ref="B7:B8"/>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26</v>
      </c>
      <c r="C1" s="425" t="s">
        <v>27</v>
      </c>
      <c r="D1" s="425"/>
      <c r="E1" s="425"/>
      <c r="F1" s="425"/>
      <c r="G1" s="426" t="s">
        <v>29</v>
      </c>
      <c r="H1" s="427"/>
      <c r="I1" s="427"/>
      <c r="J1" s="428"/>
      <c r="K1" s="424" t="s">
        <v>30</v>
      </c>
      <c r="L1" s="424"/>
      <c r="M1" s="424"/>
      <c r="N1" s="424"/>
    </row>
    <row r="2" spans="3:14" ht="15">
      <c r="C2" s="21"/>
      <c r="D2" s="21"/>
      <c r="E2" s="21"/>
      <c r="F2" s="21" t="s">
        <v>28</v>
      </c>
      <c r="G2" s="47"/>
      <c r="H2" s="21"/>
      <c r="I2" s="21"/>
      <c r="J2" s="48" t="s">
        <v>28</v>
      </c>
      <c r="K2" s="21"/>
      <c r="L2" s="21"/>
      <c r="M2" s="21"/>
      <c r="N2" s="21" t="s">
        <v>28</v>
      </c>
    </row>
    <row r="3" spans="1:14" ht="15">
      <c r="A3" s="423" t="s">
        <v>31</v>
      </c>
      <c r="B3" s="22">
        <v>1</v>
      </c>
      <c r="C3" s="23">
        <v>0.05</v>
      </c>
      <c r="D3" s="23">
        <v>0.05</v>
      </c>
      <c r="E3" s="23">
        <v>0.1</v>
      </c>
      <c r="F3" s="24">
        <f>(C3+D3+E3)</f>
        <v>0.2</v>
      </c>
      <c r="G3" s="49">
        <v>0.1</v>
      </c>
      <c r="H3" s="23">
        <v>0.1</v>
      </c>
      <c r="I3" s="23">
        <v>0.1</v>
      </c>
      <c r="J3" s="50">
        <f>(G3+H3+I3)</f>
        <v>0.30000000000000004</v>
      </c>
      <c r="K3" s="15">
        <v>0.1</v>
      </c>
      <c r="L3" s="15">
        <v>0.1</v>
      </c>
      <c r="M3" s="15">
        <v>0.1</v>
      </c>
      <c r="N3" s="17">
        <f>K3+L3+M3</f>
        <v>0.30000000000000004</v>
      </c>
    </row>
    <row r="4" spans="1:14" ht="15">
      <c r="A4" s="423"/>
      <c r="B4" s="22">
        <v>2</v>
      </c>
      <c r="C4" s="23">
        <v>0.05</v>
      </c>
      <c r="D4" s="23">
        <v>0.05</v>
      </c>
      <c r="E4" s="23">
        <v>0.1</v>
      </c>
      <c r="F4" s="24">
        <f>(C4+D4+E4)</f>
        <v>0.2</v>
      </c>
      <c r="G4" s="49">
        <v>0.1</v>
      </c>
      <c r="H4" s="23">
        <v>0.1</v>
      </c>
      <c r="I4" s="23">
        <v>0.1</v>
      </c>
      <c r="J4" s="50">
        <f>(G4+H4+I4)</f>
        <v>0.30000000000000004</v>
      </c>
      <c r="K4" s="15">
        <v>0.1</v>
      </c>
      <c r="L4" s="15">
        <v>0.1</v>
      </c>
      <c r="M4" s="15">
        <v>0.1</v>
      </c>
      <c r="N4" s="17">
        <f>K4+L4+M4</f>
        <v>0.30000000000000004</v>
      </c>
    </row>
    <row r="5" spans="1:14" ht="15">
      <c r="A5" s="423"/>
      <c r="B5" s="22">
        <v>3</v>
      </c>
      <c r="C5" s="23">
        <v>0.05</v>
      </c>
      <c r="D5" s="23">
        <v>0.05</v>
      </c>
      <c r="E5" s="23">
        <v>0.1</v>
      </c>
      <c r="F5" s="24">
        <f>(C5+D5+E5)</f>
        <v>0.2</v>
      </c>
      <c r="G5" s="49">
        <v>0.1</v>
      </c>
      <c r="H5" s="23">
        <v>0.1</v>
      </c>
      <c r="I5" s="23">
        <v>0.1</v>
      </c>
      <c r="J5" s="50">
        <f>(G5+H5+I5)</f>
        <v>0.30000000000000004</v>
      </c>
      <c r="K5" s="41"/>
      <c r="L5" s="22"/>
      <c r="M5" s="22"/>
      <c r="N5" s="22"/>
    </row>
    <row r="6" spans="1:14" ht="15">
      <c r="A6" s="423"/>
      <c r="B6" s="22">
        <v>4</v>
      </c>
      <c r="C6" s="23">
        <v>0.1</v>
      </c>
      <c r="D6" s="23">
        <v>0.1</v>
      </c>
      <c r="E6" s="23">
        <v>0.2</v>
      </c>
      <c r="F6" s="24">
        <f>(C6+D6+E6)</f>
        <v>0.4</v>
      </c>
      <c r="G6" s="49">
        <v>0</v>
      </c>
      <c r="H6" s="23">
        <v>0</v>
      </c>
      <c r="I6" s="23">
        <v>0.1</v>
      </c>
      <c r="J6" s="50">
        <f>(G6+H6+I6)</f>
        <v>0.1</v>
      </c>
      <c r="K6" s="41"/>
      <c r="L6" s="22"/>
      <c r="M6" s="22"/>
      <c r="N6" s="22"/>
    </row>
    <row r="7" spans="1:14" ht="15">
      <c r="A7" s="423"/>
      <c r="B7" s="22">
        <v>5</v>
      </c>
      <c r="C7" s="23">
        <v>0</v>
      </c>
      <c r="D7" s="23">
        <v>0</v>
      </c>
      <c r="E7" s="23">
        <v>0</v>
      </c>
      <c r="F7" s="24">
        <f>(C7+D7+E7)</f>
        <v>0</v>
      </c>
      <c r="G7" s="49">
        <v>0</v>
      </c>
      <c r="H7" s="23">
        <v>0</v>
      </c>
      <c r="I7" s="23">
        <v>0</v>
      </c>
      <c r="J7" s="50">
        <f>(G7+H7+I7)</f>
        <v>0</v>
      </c>
      <c r="K7" s="41"/>
      <c r="L7" s="22"/>
      <c r="M7" s="22"/>
      <c r="N7" s="22"/>
    </row>
    <row r="8" spans="1:14" ht="15">
      <c r="A8" s="423" t="s">
        <v>32</v>
      </c>
      <c r="B8" s="26">
        <v>6</v>
      </c>
      <c r="C8" s="27">
        <v>0.1</v>
      </c>
      <c r="D8" s="27">
        <v>0.1</v>
      </c>
      <c r="E8" s="27">
        <v>0.1</v>
      </c>
      <c r="F8" s="28">
        <f>C8+D8+E8</f>
        <v>0.30000000000000004</v>
      </c>
      <c r="G8" s="51"/>
      <c r="H8" s="26"/>
      <c r="I8" s="26"/>
      <c r="J8" s="52"/>
      <c r="K8" s="42"/>
      <c r="L8" s="26"/>
      <c r="M8" s="26"/>
      <c r="N8" s="26"/>
    </row>
    <row r="9" spans="1:14" ht="15">
      <c r="A9" s="423"/>
      <c r="B9" s="26">
        <v>7</v>
      </c>
      <c r="C9" s="26"/>
      <c r="D9" s="26"/>
      <c r="E9" s="26"/>
      <c r="F9" s="36"/>
      <c r="G9" s="53"/>
      <c r="H9" s="26"/>
      <c r="I9" s="26"/>
      <c r="J9" s="52"/>
      <c r="K9" s="42"/>
      <c r="L9" s="26"/>
      <c r="M9" s="26"/>
      <c r="N9" s="26"/>
    </row>
    <row r="10" spans="1:14" ht="15">
      <c r="A10" s="423"/>
      <c r="B10" s="26">
        <v>8</v>
      </c>
      <c r="C10" s="26"/>
      <c r="D10" s="26"/>
      <c r="E10" s="26"/>
      <c r="F10" s="36"/>
      <c r="G10" s="53"/>
      <c r="H10" s="26"/>
      <c r="I10" s="26"/>
      <c r="J10" s="52"/>
      <c r="K10" s="42"/>
      <c r="L10" s="26"/>
      <c r="M10" s="26"/>
      <c r="N10" s="26"/>
    </row>
    <row r="11" spans="1:14" ht="15">
      <c r="A11" s="423"/>
      <c r="B11" s="26">
        <v>9</v>
      </c>
      <c r="C11" s="26"/>
      <c r="D11" s="26"/>
      <c r="E11" s="26"/>
      <c r="F11" s="36"/>
      <c r="G11" s="53"/>
      <c r="H11" s="26"/>
      <c r="I11" s="26"/>
      <c r="J11" s="52"/>
      <c r="K11" s="42"/>
      <c r="L11" s="26"/>
      <c r="M11" s="26"/>
      <c r="N11" s="26"/>
    </row>
    <row r="12" spans="1:14" ht="15">
      <c r="A12" s="423" t="s">
        <v>33</v>
      </c>
      <c r="B12" s="31">
        <v>10</v>
      </c>
      <c r="C12" s="31"/>
      <c r="D12" s="31"/>
      <c r="E12" s="31"/>
      <c r="F12" s="37"/>
      <c r="G12" s="54"/>
      <c r="H12" s="31"/>
      <c r="I12" s="31"/>
      <c r="J12" s="55"/>
      <c r="K12" s="43"/>
      <c r="L12" s="31"/>
      <c r="M12" s="31"/>
      <c r="N12" s="31"/>
    </row>
    <row r="13" spans="1:14" ht="15">
      <c r="A13" s="423"/>
      <c r="B13" s="31">
        <v>11</v>
      </c>
      <c r="C13" s="31"/>
      <c r="D13" s="31"/>
      <c r="E13" s="31"/>
      <c r="F13" s="37"/>
      <c r="G13" s="54"/>
      <c r="H13" s="31"/>
      <c r="I13" s="31"/>
      <c r="J13" s="55"/>
      <c r="K13" s="43"/>
      <c r="L13" s="31"/>
      <c r="M13" s="31"/>
      <c r="N13" s="31"/>
    </row>
    <row r="14" spans="1:14" ht="15">
      <c r="A14" s="423"/>
      <c r="B14" s="31">
        <v>12</v>
      </c>
      <c r="C14" s="31"/>
      <c r="D14" s="31"/>
      <c r="E14" s="31"/>
      <c r="F14" s="37"/>
      <c r="G14" s="54"/>
      <c r="H14" s="31"/>
      <c r="I14" s="31"/>
      <c r="J14" s="55"/>
      <c r="K14" s="43"/>
      <c r="L14" s="31"/>
      <c r="M14" s="31"/>
      <c r="N14" s="31"/>
    </row>
    <row r="15" spans="1:14" ht="15">
      <c r="A15" s="423"/>
      <c r="B15" s="31">
        <v>13</v>
      </c>
      <c r="C15" s="31"/>
      <c r="D15" s="31"/>
      <c r="E15" s="31"/>
      <c r="F15" s="37"/>
      <c r="G15" s="54"/>
      <c r="H15" s="31"/>
      <c r="I15" s="31"/>
      <c r="J15" s="55"/>
      <c r="K15" s="43"/>
      <c r="L15" s="31"/>
      <c r="M15" s="31"/>
      <c r="N15" s="31"/>
    </row>
    <row r="16" spans="1:14" ht="15">
      <c r="A16" s="423" t="s">
        <v>34</v>
      </c>
      <c r="B16" s="32">
        <v>14</v>
      </c>
      <c r="C16" s="32"/>
      <c r="D16" s="32"/>
      <c r="E16" s="32"/>
      <c r="F16" s="38"/>
      <c r="G16" s="56"/>
      <c r="H16" s="32"/>
      <c r="I16" s="32"/>
      <c r="J16" s="57"/>
      <c r="K16" s="44"/>
      <c r="L16" s="32"/>
      <c r="M16" s="32"/>
      <c r="N16" s="32"/>
    </row>
    <row r="17" spans="1:14" ht="15">
      <c r="A17" s="423"/>
      <c r="B17" s="32">
        <v>15</v>
      </c>
      <c r="C17" s="32"/>
      <c r="D17" s="32"/>
      <c r="E17" s="32"/>
      <c r="F17" s="38"/>
      <c r="G17" s="56"/>
      <c r="H17" s="32"/>
      <c r="I17" s="32"/>
      <c r="J17" s="57"/>
      <c r="K17" s="44"/>
      <c r="L17" s="32"/>
      <c r="M17" s="32"/>
      <c r="N17" s="32"/>
    </row>
    <row r="18" spans="1:14" ht="15">
      <c r="A18" s="423"/>
      <c r="B18" s="32">
        <v>16</v>
      </c>
      <c r="C18" s="32"/>
      <c r="D18" s="32"/>
      <c r="E18" s="32"/>
      <c r="F18" s="38"/>
      <c r="G18" s="56"/>
      <c r="H18" s="32"/>
      <c r="I18" s="32"/>
      <c r="J18" s="57"/>
      <c r="K18" s="44"/>
      <c r="L18" s="32"/>
      <c r="M18" s="32"/>
      <c r="N18" s="32"/>
    </row>
    <row r="19" spans="1:14" ht="15">
      <c r="A19" s="423" t="s">
        <v>35</v>
      </c>
      <c r="B19" s="35">
        <v>17</v>
      </c>
      <c r="C19" s="35"/>
      <c r="D19" s="35"/>
      <c r="E19" s="35"/>
      <c r="F19" s="39"/>
      <c r="G19" s="58"/>
      <c r="H19" s="35"/>
      <c r="I19" s="35"/>
      <c r="J19" s="59"/>
      <c r="K19" s="45"/>
      <c r="L19" s="35"/>
      <c r="M19" s="35"/>
      <c r="N19" s="35"/>
    </row>
    <row r="20" spans="1:14" ht="15">
      <c r="A20" s="423"/>
      <c r="B20" s="35">
        <v>18</v>
      </c>
      <c r="C20" s="35"/>
      <c r="D20" s="35"/>
      <c r="E20" s="35"/>
      <c r="F20" s="39"/>
      <c r="G20" s="58"/>
      <c r="H20" s="35"/>
      <c r="I20" s="35"/>
      <c r="J20" s="59"/>
      <c r="K20" s="45"/>
      <c r="L20" s="35"/>
      <c r="M20" s="35"/>
      <c r="N20" s="35"/>
    </row>
    <row r="21" spans="1:14" ht="15">
      <c r="A21" s="423"/>
      <c r="B21" s="35">
        <v>19</v>
      </c>
      <c r="C21" s="35"/>
      <c r="D21" s="35"/>
      <c r="E21" s="35"/>
      <c r="F21" s="39"/>
      <c r="G21" s="58"/>
      <c r="H21" s="35"/>
      <c r="I21" s="35"/>
      <c r="J21" s="59"/>
      <c r="K21" s="45"/>
      <c r="L21" s="35"/>
      <c r="M21" s="35"/>
      <c r="N21" s="35"/>
    </row>
    <row r="22" spans="1:14" ht="15">
      <c r="A22" s="423"/>
      <c r="B22" s="35">
        <v>20</v>
      </c>
      <c r="C22" s="35"/>
      <c r="D22" s="35"/>
      <c r="E22" s="35"/>
      <c r="F22" s="39"/>
      <c r="G22" s="58"/>
      <c r="H22" s="35"/>
      <c r="I22" s="35"/>
      <c r="J22" s="59"/>
      <c r="K22" s="45"/>
      <c r="L22" s="35"/>
      <c r="M22" s="35"/>
      <c r="N22" s="35"/>
    </row>
    <row r="23" spans="1:14" ht="15">
      <c r="A23" s="423" t="s">
        <v>36</v>
      </c>
      <c r="B23" s="30">
        <v>21</v>
      </c>
      <c r="C23" s="30"/>
      <c r="D23" s="30"/>
      <c r="E23" s="30"/>
      <c r="F23" s="40"/>
      <c r="G23" s="60"/>
      <c r="H23" s="30"/>
      <c r="I23" s="30"/>
      <c r="J23" s="61"/>
      <c r="K23" s="46"/>
      <c r="L23" s="30"/>
      <c r="M23" s="30"/>
      <c r="N23" s="30"/>
    </row>
    <row r="24" spans="1:14" ht="15">
      <c r="A24" s="423"/>
      <c r="B24" s="30">
        <v>22</v>
      </c>
      <c r="C24" s="30"/>
      <c r="D24" s="30"/>
      <c r="E24" s="30"/>
      <c r="F24" s="40"/>
      <c r="G24" s="60"/>
      <c r="H24" s="30"/>
      <c r="I24" s="30"/>
      <c r="J24" s="61"/>
      <c r="K24" s="46"/>
      <c r="L24" s="30"/>
      <c r="M24" s="30"/>
      <c r="N24" s="30"/>
    </row>
    <row r="25" spans="1:14" ht="15">
      <c r="A25" s="423"/>
      <c r="B25" s="30">
        <v>23</v>
      </c>
      <c r="C25" s="30"/>
      <c r="D25" s="30"/>
      <c r="E25" s="30"/>
      <c r="F25" s="40"/>
      <c r="G25" s="60"/>
      <c r="H25" s="30"/>
      <c r="I25" s="30"/>
      <c r="J25" s="61"/>
      <c r="K25" s="46"/>
      <c r="L25" s="30"/>
      <c r="M25" s="30"/>
      <c r="N25" s="30"/>
    </row>
    <row r="26" spans="1:14" ht="15">
      <c r="A26" s="423"/>
      <c r="B26" s="30">
        <v>24</v>
      </c>
      <c r="C26" s="30"/>
      <c r="D26" s="30"/>
      <c r="E26" s="30"/>
      <c r="F26" s="40"/>
      <c r="G26" s="60"/>
      <c r="H26" s="30"/>
      <c r="I26" s="30"/>
      <c r="J26" s="61"/>
      <c r="K26" s="46"/>
      <c r="L26" s="30"/>
      <c r="M26" s="30"/>
      <c r="N26" s="30"/>
    </row>
    <row r="27" spans="1:14" ht="15">
      <c r="A27" s="423" t="s">
        <v>37</v>
      </c>
      <c r="B27" s="26">
        <v>25</v>
      </c>
      <c r="C27" s="26"/>
      <c r="D27" s="26"/>
      <c r="E27" s="26"/>
      <c r="F27" s="26"/>
      <c r="G27" s="26"/>
      <c r="H27" s="26"/>
      <c r="I27" s="26"/>
      <c r="J27" s="26"/>
      <c r="K27" s="26"/>
      <c r="L27" s="26"/>
      <c r="M27" s="26"/>
      <c r="N27" s="26"/>
    </row>
    <row r="28" spans="1:14" ht="15">
      <c r="A28" s="423"/>
      <c r="B28" s="26">
        <v>26</v>
      </c>
      <c r="C28" s="26"/>
      <c r="D28" s="26"/>
      <c r="E28" s="26"/>
      <c r="F28" s="26"/>
      <c r="G28" s="26"/>
      <c r="H28" s="26"/>
      <c r="I28" s="26"/>
      <c r="J28" s="26"/>
      <c r="K28" s="26"/>
      <c r="L28" s="26"/>
      <c r="M28" s="26"/>
      <c r="N28" s="26"/>
    </row>
    <row r="29" spans="1:14" ht="15">
      <c r="A29" s="423"/>
      <c r="B29" s="26">
        <v>27</v>
      </c>
      <c r="C29" s="26"/>
      <c r="D29" s="26"/>
      <c r="E29" s="26"/>
      <c r="F29" s="26"/>
      <c r="G29" s="26"/>
      <c r="H29" s="26"/>
      <c r="I29" s="26"/>
      <c r="J29" s="26"/>
      <c r="K29" s="26"/>
      <c r="L29" s="26"/>
      <c r="M29" s="26"/>
      <c r="N29" s="26"/>
    </row>
    <row r="30" spans="1:14" ht="15">
      <c r="A30" s="423"/>
      <c r="B30" s="26">
        <v>28</v>
      </c>
      <c r="C30" s="26"/>
      <c r="D30" s="26"/>
      <c r="E30" s="26"/>
      <c r="F30" s="26"/>
      <c r="G30" s="26"/>
      <c r="H30" s="26"/>
      <c r="I30" s="26"/>
      <c r="J30" s="26"/>
      <c r="K30" s="26"/>
      <c r="L30" s="26"/>
      <c r="M30" s="26"/>
      <c r="N30" s="26"/>
    </row>
    <row r="31" spans="1:14" ht="15">
      <c r="A31" s="423"/>
      <c r="B31" s="26">
        <v>29</v>
      </c>
      <c r="C31" s="26"/>
      <c r="D31" s="26"/>
      <c r="E31" s="26"/>
      <c r="F31" s="26"/>
      <c r="G31" s="26"/>
      <c r="H31" s="26"/>
      <c r="I31" s="26"/>
      <c r="J31" s="26"/>
      <c r="K31" s="26"/>
      <c r="L31" s="26"/>
      <c r="M31" s="26"/>
      <c r="N31" s="26"/>
    </row>
    <row r="32" spans="1:14" ht="15">
      <c r="A32" s="423" t="s">
        <v>38</v>
      </c>
      <c r="B32" s="33">
        <v>30</v>
      </c>
      <c r="C32" s="33"/>
      <c r="D32" s="33"/>
      <c r="E32" s="33"/>
      <c r="F32" s="33"/>
      <c r="G32" s="33"/>
      <c r="H32" s="33"/>
      <c r="I32" s="33"/>
      <c r="J32" s="33"/>
      <c r="K32" s="33"/>
      <c r="L32" s="33"/>
      <c r="M32" s="33"/>
      <c r="N32" s="33"/>
    </row>
    <row r="33" spans="1:14" ht="15">
      <c r="A33" s="423"/>
      <c r="B33" s="33">
        <v>31</v>
      </c>
      <c r="C33" s="33"/>
      <c r="D33" s="33"/>
      <c r="E33" s="33"/>
      <c r="F33" s="33"/>
      <c r="G33" s="33"/>
      <c r="H33" s="33"/>
      <c r="I33" s="33"/>
      <c r="J33" s="33"/>
      <c r="K33" s="33"/>
      <c r="L33" s="33"/>
      <c r="M33" s="33"/>
      <c r="N33" s="33"/>
    </row>
    <row r="34" spans="1:14" ht="15">
      <c r="A34" s="423"/>
      <c r="B34" s="33">
        <v>32</v>
      </c>
      <c r="C34" s="33"/>
      <c r="D34" s="33"/>
      <c r="E34" s="33"/>
      <c r="F34" s="33"/>
      <c r="G34" s="33"/>
      <c r="H34" s="33"/>
      <c r="I34" s="33"/>
      <c r="J34" s="33"/>
      <c r="K34" s="33"/>
      <c r="L34" s="33"/>
      <c r="M34" s="33"/>
      <c r="N34" s="33"/>
    </row>
    <row r="35" spans="1:14" ht="15">
      <c r="A35" s="423" t="s">
        <v>39</v>
      </c>
      <c r="B35" s="34">
        <v>33</v>
      </c>
      <c r="C35" s="31"/>
      <c r="D35" s="31"/>
      <c r="E35" s="31"/>
      <c r="F35" s="31"/>
      <c r="G35" s="31"/>
      <c r="H35" s="31"/>
      <c r="I35" s="31"/>
      <c r="J35" s="31"/>
      <c r="K35" s="31"/>
      <c r="L35" s="31"/>
      <c r="M35" s="31"/>
      <c r="N35" s="31"/>
    </row>
    <row r="36" spans="1:14" ht="15">
      <c r="A36" s="423"/>
      <c r="B36" s="31">
        <v>34</v>
      </c>
      <c r="C36" s="31"/>
      <c r="D36" s="31"/>
      <c r="E36" s="31"/>
      <c r="F36" s="31"/>
      <c r="G36" s="31"/>
      <c r="H36" s="31"/>
      <c r="I36" s="31"/>
      <c r="J36" s="31"/>
      <c r="K36" s="31"/>
      <c r="L36" s="31"/>
      <c r="M36" s="31"/>
      <c r="N36" s="31"/>
    </row>
    <row r="37" spans="1:14" ht="15">
      <c r="A37" s="423"/>
      <c r="B37" s="62">
        <v>35</v>
      </c>
      <c r="C37" s="31"/>
      <c r="D37" s="31"/>
      <c r="E37" s="31"/>
      <c r="F37" s="31"/>
      <c r="G37" s="31"/>
      <c r="H37" s="31"/>
      <c r="I37" s="31"/>
      <c r="J37" s="31"/>
      <c r="K37" s="31"/>
      <c r="L37" s="31"/>
      <c r="M37" s="31"/>
      <c r="N37" s="31"/>
    </row>
    <row r="38" spans="1:14" ht="15">
      <c r="A38" s="423" t="s">
        <v>40</v>
      </c>
      <c r="B38" s="25">
        <v>36</v>
      </c>
      <c r="C38" s="25"/>
      <c r="D38" s="25"/>
      <c r="E38" s="25"/>
      <c r="F38" s="25"/>
      <c r="G38" s="25"/>
      <c r="H38" s="25"/>
      <c r="I38" s="25"/>
      <c r="J38" s="25"/>
      <c r="K38" s="25"/>
      <c r="L38" s="25"/>
      <c r="M38" s="25"/>
      <c r="N38" s="25"/>
    </row>
    <row r="39" spans="1:14" ht="15">
      <c r="A39" s="423"/>
      <c r="B39" s="25">
        <v>37</v>
      </c>
      <c r="C39" s="25"/>
      <c r="D39" s="25"/>
      <c r="E39" s="25"/>
      <c r="F39" s="25"/>
      <c r="G39" s="25"/>
      <c r="H39" s="25"/>
      <c r="I39" s="25"/>
      <c r="J39" s="25"/>
      <c r="K39" s="25"/>
      <c r="L39" s="25"/>
      <c r="M39" s="25"/>
      <c r="N39" s="25"/>
    </row>
    <row r="40" spans="1:14" ht="15">
      <c r="A40" s="423"/>
      <c r="B40" s="25">
        <v>38</v>
      </c>
      <c r="C40" s="25"/>
      <c r="D40" s="25"/>
      <c r="E40" s="25"/>
      <c r="F40" s="25"/>
      <c r="G40" s="25"/>
      <c r="H40" s="25"/>
      <c r="I40" s="25"/>
      <c r="J40" s="25"/>
      <c r="K40" s="25"/>
      <c r="L40" s="25"/>
      <c r="M40" s="25"/>
      <c r="N40" s="25"/>
    </row>
    <row r="41" spans="1:14" ht="15">
      <c r="A41" s="429" t="s">
        <v>41</v>
      </c>
      <c r="B41" s="63">
        <v>39</v>
      </c>
      <c r="C41" s="64"/>
      <c r="D41" s="64"/>
      <c r="E41" s="64"/>
      <c r="F41" s="64"/>
      <c r="G41" s="64"/>
      <c r="H41" s="64"/>
      <c r="I41" s="64"/>
      <c r="J41" s="64"/>
      <c r="K41" s="64"/>
      <c r="L41" s="64"/>
      <c r="M41" s="64"/>
      <c r="N41" s="64"/>
    </row>
    <row r="42" spans="1:14" ht="15">
      <c r="A42" s="429"/>
      <c r="B42" s="64">
        <v>40</v>
      </c>
      <c r="C42" s="64"/>
      <c r="D42" s="64"/>
      <c r="E42" s="64"/>
      <c r="F42" s="64"/>
      <c r="G42" s="64"/>
      <c r="H42" s="64"/>
      <c r="I42" s="64"/>
      <c r="J42" s="64"/>
      <c r="K42" s="64"/>
      <c r="L42" s="64"/>
      <c r="M42" s="64"/>
      <c r="N42" s="64"/>
    </row>
    <row r="43" spans="1:14" ht="15">
      <c r="A43" s="429"/>
      <c r="B43" s="64">
        <v>41</v>
      </c>
      <c r="C43" s="64"/>
      <c r="D43" s="64"/>
      <c r="E43" s="64"/>
      <c r="F43" s="64"/>
      <c r="G43" s="64"/>
      <c r="H43" s="64"/>
      <c r="I43" s="64"/>
      <c r="J43" s="64"/>
      <c r="K43" s="64"/>
      <c r="L43" s="64"/>
      <c r="M43" s="64"/>
      <c r="N43" s="64"/>
    </row>
    <row r="44" spans="1:14" ht="15">
      <c r="A44" s="429"/>
      <c r="B44" s="65">
        <v>42</v>
      </c>
      <c r="C44" s="64"/>
      <c r="D44" s="64"/>
      <c r="E44" s="64"/>
      <c r="F44" s="64"/>
      <c r="G44" s="64"/>
      <c r="H44" s="64"/>
      <c r="I44" s="64"/>
      <c r="J44" s="64"/>
      <c r="K44" s="64"/>
      <c r="L44" s="64"/>
      <c r="M44" s="64"/>
      <c r="N44" s="64"/>
    </row>
    <row r="45" spans="1:14" ht="15">
      <c r="A45" s="430" t="s">
        <v>42</v>
      </c>
      <c r="B45" s="29">
        <v>43</v>
      </c>
      <c r="C45" s="29"/>
      <c r="D45" s="29"/>
      <c r="E45" s="29"/>
      <c r="F45" s="29"/>
      <c r="G45" s="29"/>
      <c r="H45" s="29"/>
      <c r="I45" s="29"/>
      <c r="J45" s="29"/>
      <c r="K45" s="29"/>
      <c r="L45" s="29"/>
      <c r="M45" s="29"/>
      <c r="N45" s="29"/>
    </row>
    <row r="46" spans="1:14" ht="15">
      <c r="A46" s="430"/>
      <c r="B46" s="29">
        <v>44</v>
      </c>
      <c r="C46" s="29"/>
      <c r="D46" s="29"/>
      <c r="E46" s="29"/>
      <c r="F46" s="29"/>
      <c r="G46" s="29"/>
      <c r="H46" s="29"/>
      <c r="I46" s="29"/>
      <c r="J46" s="29"/>
      <c r="K46" s="29"/>
      <c r="L46" s="29"/>
      <c r="M46" s="29"/>
      <c r="N46" s="29"/>
    </row>
    <row r="47" spans="1:14" ht="15">
      <c r="A47" s="19"/>
      <c r="B47" s="19"/>
      <c r="C47" s="19"/>
      <c r="D47" s="19"/>
      <c r="E47" s="19"/>
      <c r="F47" s="19"/>
      <c r="G47" s="19"/>
      <c r="H47" s="19"/>
      <c r="I47" s="19"/>
      <c r="J47" s="19"/>
      <c r="K47" s="19"/>
      <c r="L47" s="19"/>
      <c r="M47" s="19"/>
      <c r="N47" s="19"/>
    </row>
    <row r="48" spans="1:14" ht="15">
      <c r="A48" s="19"/>
      <c r="B48" s="19"/>
      <c r="C48" s="19"/>
      <c r="D48" s="19"/>
      <c r="E48" s="19"/>
      <c r="F48" s="19"/>
      <c r="G48" s="19"/>
      <c r="H48" s="19"/>
      <c r="I48" s="19"/>
      <c r="J48" s="19"/>
      <c r="K48" s="19"/>
      <c r="L48" s="19"/>
      <c r="M48" s="19"/>
      <c r="N48" s="19"/>
    </row>
    <row r="49" spans="1:14" ht="15">
      <c r="A49" s="19"/>
      <c r="B49" s="19"/>
      <c r="C49" s="19"/>
      <c r="D49" s="19"/>
      <c r="E49" s="19"/>
      <c r="F49" s="19"/>
      <c r="G49" s="19"/>
      <c r="H49" s="19"/>
      <c r="I49" s="19"/>
      <c r="J49" s="19"/>
      <c r="K49" s="19"/>
      <c r="L49" s="19"/>
      <c r="M49" s="19"/>
      <c r="N49" s="19"/>
    </row>
    <row r="50" spans="1:14" ht="15">
      <c r="A50" s="19"/>
      <c r="B50" s="19"/>
      <c r="C50" s="19"/>
      <c r="D50" s="19"/>
      <c r="E50" s="19"/>
      <c r="F50" s="19"/>
      <c r="G50" s="19"/>
      <c r="H50" s="19"/>
      <c r="I50" s="19"/>
      <c r="J50" s="19"/>
      <c r="K50" s="19"/>
      <c r="L50" s="19"/>
      <c r="M50" s="19"/>
      <c r="N50" s="19"/>
    </row>
    <row r="51" spans="1:14" ht="15">
      <c r="A51" s="19"/>
      <c r="B51" s="19"/>
      <c r="C51" s="19"/>
      <c r="D51" s="19"/>
      <c r="E51" s="19"/>
      <c r="F51" s="19"/>
      <c r="G51" s="19"/>
      <c r="H51" s="19"/>
      <c r="I51" s="19"/>
      <c r="J51" s="19"/>
      <c r="K51" s="19"/>
      <c r="L51" s="19"/>
      <c r="M51" s="19"/>
      <c r="N51" s="19"/>
    </row>
    <row r="52" spans="1:14" ht="15">
      <c r="A52" s="19"/>
      <c r="B52" s="19"/>
      <c r="C52" s="19"/>
      <c r="D52" s="19"/>
      <c r="E52" s="19"/>
      <c r="F52" s="19"/>
      <c r="G52" s="19"/>
      <c r="H52" s="19"/>
      <c r="I52" s="19"/>
      <c r="J52" s="19"/>
      <c r="K52" s="19"/>
      <c r="L52" s="19"/>
      <c r="M52" s="19"/>
      <c r="N52" s="19"/>
    </row>
    <row r="53" spans="1:14" ht="15">
      <c r="A53" s="19"/>
      <c r="B53" s="19"/>
      <c r="C53" s="19"/>
      <c r="D53" s="19"/>
      <c r="E53" s="19"/>
      <c r="F53" s="19"/>
      <c r="G53" s="19"/>
      <c r="H53" s="19"/>
      <c r="I53" s="19"/>
      <c r="J53" s="19"/>
      <c r="K53" s="19"/>
      <c r="L53" s="19"/>
      <c r="M53" s="19"/>
      <c r="N53" s="19"/>
    </row>
    <row r="54" spans="1:14" ht="15">
      <c r="A54" s="19"/>
      <c r="B54" s="19"/>
      <c r="C54" s="19"/>
      <c r="D54" s="19"/>
      <c r="E54" s="19"/>
      <c r="F54" s="19"/>
      <c r="G54" s="19"/>
      <c r="H54" s="19"/>
      <c r="I54" s="19"/>
      <c r="J54" s="19"/>
      <c r="K54" s="19"/>
      <c r="L54" s="19"/>
      <c r="M54" s="19"/>
      <c r="N54" s="19"/>
    </row>
    <row r="55" spans="1:14" ht="15">
      <c r="A55" s="19"/>
      <c r="B55" s="19"/>
      <c r="C55" s="19"/>
      <c r="D55" s="19"/>
      <c r="E55" s="19"/>
      <c r="F55" s="19"/>
      <c r="G55" s="19"/>
      <c r="H55" s="19"/>
      <c r="I55" s="19"/>
      <c r="J55" s="19"/>
      <c r="K55" s="19"/>
      <c r="L55" s="19"/>
      <c r="M55" s="19"/>
      <c r="N55" s="19"/>
    </row>
    <row r="56" spans="1:14" ht="15">
      <c r="A56" s="19"/>
      <c r="B56" s="19"/>
      <c r="C56" s="19"/>
      <c r="D56" s="19"/>
      <c r="E56" s="19"/>
      <c r="F56" s="19"/>
      <c r="G56" s="19"/>
      <c r="H56" s="19"/>
      <c r="I56" s="19"/>
      <c r="J56" s="19"/>
      <c r="K56" s="19"/>
      <c r="L56" s="19"/>
      <c r="M56" s="19"/>
      <c r="N56" s="19"/>
    </row>
    <row r="57" spans="1:14" ht="15">
      <c r="A57" s="19"/>
      <c r="B57" s="19"/>
      <c r="C57" s="19"/>
      <c r="D57" s="19"/>
      <c r="E57" s="19"/>
      <c r="F57" s="19"/>
      <c r="G57" s="19"/>
      <c r="H57" s="19"/>
      <c r="I57" s="19"/>
      <c r="J57" s="19"/>
      <c r="K57" s="19"/>
      <c r="L57" s="19"/>
      <c r="M57" s="19"/>
      <c r="N57" s="19"/>
    </row>
    <row r="58" spans="1:14" ht="15">
      <c r="A58" s="19"/>
      <c r="B58" s="19"/>
      <c r="C58" s="19"/>
      <c r="D58" s="19"/>
      <c r="E58" s="19"/>
      <c r="F58" s="19"/>
      <c r="G58" s="19"/>
      <c r="H58" s="19"/>
      <c r="I58" s="19"/>
      <c r="J58" s="19"/>
      <c r="K58" s="19"/>
      <c r="L58" s="19"/>
      <c r="M58" s="19"/>
      <c r="N58" s="19"/>
    </row>
    <row r="59" spans="1:14" ht="15">
      <c r="A59" s="19"/>
      <c r="B59" s="19"/>
      <c r="C59" s="19"/>
      <c r="D59" s="19"/>
      <c r="E59" s="19"/>
      <c r="F59" s="19"/>
      <c r="G59" s="19"/>
      <c r="H59" s="19"/>
      <c r="I59" s="19"/>
      <c r="J59" s="19"/>
      <c r="K59" s="19"/>
      <c r="L59" s="19"/>
      <c r="M59" s="19"/>
      <c r="N59" s="19"/>
    </row>
    <row r="60" spans="1:14" ht="15">
      <c r="A60" s="19"/>
      <c r="B60" s="19"/>
      <c r="C60" s="19"/>
      <c r="D60" s="19"/>
      <c r="E60" s="19"/>
      <c r="F60" s="19"/>
      <c r="G60" s="19"/>
      <c r="H60" s="19"/>
      <c r="I60" s="19"/>
      <c r="J60" s="19"/>
      <c r="K60" s="19"/>
      <c r="L60" s="19"/>
      <c r="M60" s="19"/>
      <c r="N60" s="19"/>
    </row>
    <row r="61" spans="1:14" ht="15">
      <c r="A61" s="19"/>
      <c r="B61" s="19"/>
      <c r="C61" s="19"/>
      <c r="D61" s="19"/>
      <c r="E61" s="19"/>
      <c r="F61" s="19"/>
      <c r="G61" s="19"/>
      <c r="H61" s="19"/>
      <c r="I61" s="19"/>
      <c r="J61" s="19"/>
      <c r="K61" s="19"/>
      <c r="L61" s="19"/>
      <c r="M61" s="19"/>
      <c r="N61" s="19"/>
    </row>
    <row r="62" spans="1:14" ht="15">
      <c r="A62" s="19"/>
      <c r="B62" s="19"/>
      <c r="C62" s="19"/>
      <c r="D62" s="19"/>
      <c r="E62" s="19"/>
      <c r="F62" s="19"/>
      <c r="G62" s="19"/>
      <c r="H62" s="19"/>
      <c r="I62" s="19"/>
      <c r="J62" s="19"/>
      <c r="K62" s="19"/>
      <c r="L62" s="19"/>
      <c r="M62" s="19"/>
      <c r="N62" s="19"/>
    </row>
    <row r="63" spans="1:14" ht="15">
      <c r="A63" s="19"/>
      <c r="B63" s="19"/>
      <c r="C63" s="19"/>
      <c r="D63" s="19"/>
      <c r="E63" s="19"/>
      <c r="F63" s="19"/>
      <c r="G63" s="19"/>
      <c r="H63" s="19"/>
      <c r="I63" s="19"/>
      <c r="J63" s="19"/>
      <c r="K63" s="19"/>
      <c r="L63" s="19"/>
      <c r="M63" s="19"/>
      <c r="N63" s="19"/>
    </row>
    <row r="64" spans="1:14" ht="15">
      <c r="A64" s="19"/>
      <c r="B64" s="19"/>
      <c r="C64" s="19"/>
      <c r="D64" s="19"/>
      <c r="E64" s="19"/>
      <c r="F64" s="19"/>
      <c r="G64" s="19"/>
      <c r="H64" s="19"/>
      <c r="I64" s="19"/>
      <c r="J64" s="19"/>
      <c r="K64" s="19"/>
      <c r="L64" s="19"/>
      <c r="M64" s="19"/>
      <c r="N64" s="19"/>
    </row>
    <row r="65" spans="1:14" ht="15">
      <c r="A65" s="19"/>
      <c r="B65" s="19"/>
      <c r="C65" s="19"/>
      <c r="D65" s="19"/>
      <c r="E65" s="19"/>
      <c r="F65" s="19"/>
      <c r="G65" s="19"/>
      <c r="H65" s="19"/>
      <c r="I65" s="19"/>
      <c r="J65" s="19"/>
      <c r="K65" s="19"/>
      <c r="L65" s="19"/>
      <c r="M65" s="19"/>
      <c r="N65" s="19"/>
    </row>
    <row r="66" spans="1:14" ht="15">
      <c r="A66" s="19"/>
      <c r="B66" s="19"/>
      <c r="C66" s="19"/>
      <c r="D66" s="19"/>
      <c r="E66" s="19"/>
      <c r="F66" s="19"/>
      <c r="G66" s="19"/>
      <c r="H66" s="19"/>
      <c r="I66" s="19"/>
      <c r="J66" s="19"/>
      <c r="K66" s="19"/>
      <c r="L66" s="19"/>
      <c r="M66" s="19"/>
      <c r="N66" s="19"/>
    </row>
    <row r="67" spans="1:14" ht="15">
      <c r="A67" s="19"/>
      <c r="B67" s="19"/>
      <c r="C67" s="19"/>
      <c r="D67" s="19"/>
      <c r="E67" s="19"/>
      <c r="F67" s="19"/>
      <c r="G67" s="19"/>
      <c r="H67" s="19"/>
      <c r="I67" s="19"/>
      <c r="J67" s="19"/>
      <c r="K67" s="19"/>
      <c r="L67" s="19"/>
      <c r="M67" s="19"/>
      <c r="N67" s="19"/>
    </row>
    <row r="68" spans="1:14" ht="15">
      <c r="A68" s="19"/>
      <c r="B68" s="19"/>
      <c r="C68" s="19"/>
      <c r="D68" s="19"/>
      <c r="E68" s="19"/>
      <c r="F68" s="19"/>
      <c r="G68" s="19"/>
      <c r="H68" s="19"/>
      <c r="I68" s="19"/>
      <c r="J68" s="19"/>
      <c r="K68" s="19"/>
      <c r="L68" s="19"/>
      <c r="M68" s="19"/>
      <c r="N68" s="19"/>
    </row>
    <row r="69" spans="1:14" ht="15">
      <c r="A69" s="19"/>
      <c r="B69" s="19"/>
      <c r="C69" s="19"/>
      <c r="D69" s="19"/>
      <c r="E69" s="19"/>
      <c r="F69" s="19"/>
      <c r="G69" s="19"/>
      <c r="H69" s="19"/>
      <c r="I69" s="19"/>
      <c r="J69" s="19"/>
      <c r="K69" s="19"/>
      <c r="L69" s="19"/>
      <c r="M69" s="19"/>
      <c r="N69" s="19"/>
    </row>
    <row r="70" spans="1:14" ht="15">
      <c r="A70" s="19"/>
      <c r="B70" s="19"/>
      <c r="C70" s="19"/>
      <c r="D70" s="19"/>
      <c r="E70" s="19"/>
      <c r="F70" s="19"/>
      <c r="G70" s="19"/>
      <c r="H70" s="19"/>
      <c r="I70" s="19"/>
      <c r="J70" s="19"/>
      <c r="K70" s="19"/>
      <c r="L70" s="19"/>
      <c r="M70" s="19"/>
      <c r="N70" s="19"/>
    </row>
    <row r="71" spans="1:14" ht="15">
      <c r="A71" s="19"/>
      <c r="B71" s="19"/>
      <c r="C71" s="19"/>
      <c r="D71" s="19"/>
      <c r="E71" s="19"/>
      <c r="F71" s="19"/>
      <c r="G71" s="19"/>
      <c r="H71" s="19"/>
      <c r="I71" s="19"/>
      <c r="J71" s="19"/>
      <c r="K71" s="19"/>
      <c r="L71" s="19"/>
      <c r="M71" s="19"/>
      <c r="N71" s="19"/>
    </row>
    <row r="72" spans="1:14" ht="15">
      <c r="A72" s="19"/>
      <c r="B72" s="19"/>
      <c r="C72" s="19"/>
      <c r="D72" s="19"/>
      <c r="E72" s="19"/>
      <c r="F72" s="19"/>
      <c r="G72" s="19"/>
      <c r="H72" s="19"/>
      <c r="I72" s="19"/>
      <c r="J72" s="19"/>
      <c r="K72" s="19"/>
      <c r="L72" s="19"/>
      <c r="M72" s="19"/>
      <c r="N72" s="19"/>
    </row>
    <row r="73" spans="1:14" ht="15">
      <c r="A73" s="19"/>
      <c r="B73" s="19"/>
      <c r="C73" s="19"/>
      <c r="D73" s="19"/>
      <c r="E73" s="19"/>
      <c r="F73" s="19"/>
      <c r="G73" s="19"/>
      <c r="H73" s="19"/>
      <c r="I73" s="19"/>
      <c r="J73" s="19"/>
      <c r="K73" s="19"/>
      <c r="L73" s="19"/>
      <c r="M73" s="19"/>
      <c r="N73" s="19"/>
    </row>
    <row r="74" spans="1:14" ht="15">
      <c r="A74" s="19"/>
      <c r="B74" s="19"/>
      <c r="C74" s="19"/>
      <c r="D74" s="19"/>
      <c r="E74" s="19"/>
      <c r="F74" s="19"/>
      <c r="G74" s="19"/>
      <c r="H74" s="19"/>
      <c r="I74" s="19"/>
      <c r="J74" s="19"/>
      <c r="K74" s="19"/>
      <c r="L74" s="19"/>
      <c r="M74" s="19"/>
      <c r="N74" s="19"/>
    </row>
    <row r="75" spans="1:14" ht="15">
      <c r="A75" s="19"/>
      <c r="B75" s="19"/>
      <c r="C75" s="19"/>
      <c r="D75" s="19"/>
      <c r="E75" s="19"/>
      <c r="F75" s="19"/>
      <c r="G75" s="19"/>
      <c r="H75" s="19"/>
      <c r="I75" s="19"/>
      <c r="J75" s="19"/>
      <c r="K75" s="19"/>
      <c r="L75" s="19"/>
      <c r="M75" s="19"/>
      <c r="N75" s="19"/>
    </row>
    <row r="76" spans="1:14" ht="15">
      <c r="A76" s="19"/>
      <c r="B76" s="19"/>
      <c r="C76" s="19"/>
      <c r="D76" s="19"/>
      <c r="E76" s="19"/>
      <c r="F76" s="19"/>
      <c r="G76" s="19"/>
      <c r="H76" s="19"/>
      <c r="I76" s="19"/>
      <c r="J76" s="19"/>
      <c r="K76" s="19"/>
      <c r="L76" s="19"/>
      <c r="M76" s="19"/>
      <c r="N76" s="19"/>
    </row>
    <row r="77" spans="1:14" ht="15">
      <c r="A77" s="19"/>
      <c r="B77" s="19"/>
      <c r="C77" s="19"/>
      <c r="D77" s="19"/>
      <c r="E77" s="19"/>
      <c r="F77" s="19"/>
      <c r="G77" s="19"/>
      <c r="H77" s="19"/>
      <c r="I77" s="19"/>
      <c r="J77" s="19"/>
      <c r="K77" s="19"/>
      <c r="L77" s="19"/>
      <c r="M77" s="19"/>
      <c r="N77" s="19"/>
    </row>
    <row r="78" spans="1:14" ht="15">
      <c r="A78" s="19"/>
      <c r="B78" s="19"/>
      <c r="C78" s="19"/>
      <c r="D78" s="19"/>
      <c r="E78" s="19"/>
      <c r="F78" s="19"/>
      <c r="G78" s="19"/>
      <c r="H78" s="19"/>
      <c r="I78" s="19"/>
      <c r="J78" s="19"/>
      <c r="K78" s="19"/>
      <c r="L78" s="19"/>
      <c r="M78" s="19"/>
      <c r="N78" s="19"/>
    </row>
    <row r="79" spans="1:14" ht="15">
      <c r="A79" s="19"/>
      <c r="B79" s="19"/>
      <c r="C79" s="19"/>
      <c r="D79" s="19"/>
      <c r="E79" s="19"/>
      <c r="F79" s="19"/>
      <c r="G79" s="19"/>
      <c r="H79" s="19"/>
      <c r="I79" s="19"/>
      <c r="J79" s="19"/>
      <c r="K79" s="19"/>
      <c r="L79" s="19"/>
      <c r="M79" s="19"/>
      <c r="N79" s="19"/>
    </row>
    <row r="80" spans="1:14" ht="15">
      <c r="A80" s="19"/>
      <c r="B80" s="19"/>
      <c r="C80" s="19"/>
      <c r="D80" s="19"/>
      <c r="E80" s="19"/>
      <c r="F80" s="19"/>
      <c r="G80" s="19"/>
      <c r="H80" s="19"/>
      <c r="I80" s="19"/>
      <c r="J80" s="19"/>
      <c r="K80" s="19"/>
      <c r="L80" s="19"/>
      <c r="M80" s="19"/>
      <c r="N80" s="19"/>
    </row>
    <row r="81" spans="1:14" ht="15">
      <c r="A81" s="19"/>
      <c r="B81" s="19"/>
      <c r="C81" s="19"/>
      <c r="D81" s="19"/>
      <c r="E81" s="19"/>
      <c r="F81" s="19"/>
      <c r="G81" s="19"/>
      <c r="H81" s="19"/>
      <c r="I81" s="19"/>
      <c r="J81" s="19"/>
      <c r="K81" s="19"/>
      <c r="L81" s="19"/>
      <c r="M81" s="19"/>
      <c r="N81" s="19"/>
    </row>
    <row r="82" spans="1:14" ht="15">
      <c r="A82" s="19"/>
      <c r="B82" s="19"/>
      <c r="C82" s="19"/>
      <c r="D82" s="19"/>
      <c r="E82" s="19"/>
      <c r="F82" s="19"/>
      <c r="G82" s="19"/>
      <c r="H82" s="19"/>
      <c r="I82" s="19"/>
      <c r="J82" s="19"/>
      <c r="K82" s="19"/>
      <c r="L82" s="19"/>
      <c r="M82" s="19"/>
      <c r="N82" s="19"/>
    </row>
    <row r="83" spans="1:14" ht="15">
      <c r="A83" s="19"/>
      <c r="B83" s="19"/>
      <c r="C83" s="19"/>
      <c r="D83" s="19"/>
      <c r="E83" s="19"/>
      <c r="F83" s="19"/>
      <c r="G83" s="19"/>
      <c r="H83" s="19"/>
      <c r="I83" s="19"/>
      <c r="J83" s="19"/>
      <c r="K83" s="19"/>
      <c r="L83" s="19"/>
      <c r="M83" s="19"/>
      <c r="N83" s="19"/>
    </row>
    <row r="84" spans="1:14" ht="15">
      <c r="A84" s="19"/>
      <c r="B84" s="19"/>
      <c r="C84" s="19"/>
      <c r="D84" s="19"/>
      <c r="E84" s="19"/>
      <c r="F84" s="19"/>
      <c r="G84" s="19"/>
      <c r="H84" s="19"/>
      <c r="I84" s="19"/>
      <c r="J84" s="19"/>
      <c r="K84" s="19"/>
      <c r="L84" s="19"/>
      <c r="M84" s="19"/>
      <c r="N84" s="19"/>
    </row>
    <row r="85" spans="1:14" ht="15">
      <c r="A85" s="19"/>
      <c r="B85" s="19"/>
      <c r="C85" s="19"/>
      <c r="D85" s="19"/>
      <c r="E85" s="19"/>
      <c r="F85" s="19"/>
      <c r="G85" s="19"/>
      <c r="H85" s="19"/>
      <c r="I85" s="19"/>
      <c r="J85" s="19"/>
      <c r="K85" s="19"/>
      <c r="L85" s="19"/>
      <c r="M85" s="19"/>
      <c r="N85" s="19"/>
    </row>
    <row r="86" spans="1:14" ht="15">
      <c r="A86" s="19"/>
      <c r="B86" s="19"/>
      <c r="C86" s="19"/>
      <c r="D86" s="19"/>
      <c r="E86" s="19"/>
      <c r="F86" s="19"/>
      <c r="G86" s="19"/>
      <c r="H86" s="19"/>
      <c r="I86" s="19"/>
      <c r="J86" s="19"/>
      <c r="K86" s="19"/>
      <c r="L86" s="19"/>
      <c r="M86" s="19"/>
      <c r="N86" s="19"/>
    </row>
    <row r="87" spans="1:14" ht="15">
      <c r="A87" s="19"/>
      <c r="B87" s="19"/>
      <c r="C87" s="19"/>
      <c r="D87" s="19"/>
      <c r="E87" s="19"/>
      <c r="F87" s="19"/>
      <c r="G87" s="19"/>
      <c r="H87" s="19"/>
      <c r="I87" s="19"/>
      <c r="J87" s="19"/>
      <c r="K87" s="19"/>
      <c r="L87" s="19"/>
      <c r="M87" s="19"/>
      <c r="N87" s="19"/>
    </row>
    <row r="88" spans="1:14" ht="15">
      <c r="A88" s="19"/>
      <c r="B88" s="19"/>
      <c r="C88" s="19"/>
      <c r="D88" s="19"/>
      <c r="E88" s="19"/>
      <c r="F88" s="19"/>
      <c r="G88" s="19"/>
      <c r="H88" s="19"/>
      <c r="I88" s="19"/>
      <c r="J88" s="19"/>
      <c r="K88" s="19"/>
      <c r="L88" s="19"/>
      <c r="M88" s="19"/>
      <c r="N88" s="19"/>
    </row>
    <row r="89" spans="1:14" ht="15">
      <c r="A89" s="19"/>
      <c r="B89" s="19"/>
      <c r="C89" s="19"/>
      <c r="D89" s="19"/>
      <c r="E89" s="19"/>
      <c r="F89" s="19"/>
      <c r="G89" s="19"/>
      <c r="H89" s="19"/>
      <c r="I89" s="19"/>
      <c r="J89" s="19"/>
      <c r="K89" s="19"/>
      <c r="L89" s="19"/>
      <c r="M89" s="19"/>
      <c r="N89" s="19"/>
    </row>
    <row r="90" spans="1:14" ht="15">
      <c r="A90" s="19"/>
      <c r="B90" s="19"/>
      <c r="C90" s="19"/>
      <c r="D90" s="19"/>
      <c r="E90" s="19"/>
      <c r="F90" s="19"/>
      <c r="G90" s="19"/>
      <c r="H90" s="19"/>
      <c r="I90" s="19"/>
      <c r="J90" s="19"/>
      <c r="K90" s="19"/>
      <c r="L90" s="19"/>
      <c r="M90" s="19"/>
      <c r="N90" s="19"/>
    </row>
    <row r="91" spans="1:14" ht="15">
      <c r="A91" s="19"/>
      <c r="B91" s="19"/>
      <c r="C91" s="19"/>
      <c r="D91" s="19"/>
      <c r="E91" s="19"/>
      <c r="F91" s="19"/>
      <c r="G91" s="19"/>
      <c r="H91" s="19"/>
      <c r="I91" s="19"/>
      <c r="J91" s="19"/>
      <c r="K91" s="19"/>
      <c r="L91" s="19"/>
      <c r="M91" s="19"/>
      <c r="N91" s="19"/>
    </row>
    <row r="92" spans="1:14" ht="15">
      <c r="A92" s="19"/>
      <c r="B92" s="19"/>
      <c r="C92" s="19"/>
      <c r="D92" s="19"/>
      <c r="E92" s="19"/>
      <c r="F92" s="19"/>
      <c r="G92" s="19"/>
      <c r="H92" s="19"/>
      <c r="I92" s="19"/>
      <c r="J92" s="19"/>
      <c r="K92" s="19"/>
      <c r="L92" s="19"/>
      <c r="M92" s="19"/>
      <c r="N92" s="19"/>
    </row>
    <row r="93" spans="1:14" ht="15">
      <c r="A93" s="19"/>
      <c r="B93" s="19"/>
      <c r="C93" s="19"/>
      <c r="D93" s="19"/>
      <c r="E93" s="19"/>
      <c r="F93" s="19"/>
      <c r="G93" s="19"/>
      <c r="H93" s="19"/>
      <c r="I93" s="19"/>
      <c r="J93" s="19"/>
      <c r="K93" s="19"/>
      <c r="L93" s="19"/>
      <c r="M93" s="19"/>
      <c r="N93" s="19"/>
    </row>
    <row r="94" spans="1:14" ht="15">
      <c r="A94" s="19"/>
      <c r="B94" s="19"/>
      <c r="C94" s="19"/>
      <c r="D94" s="19"/>
      <c r="E94" s="19"/>
      <c r="F94" s="19"/>
      <c r="G94" s="19"/>
      <c r="H94" s="19"/>
      <c r="I94" s="19"/>
      <c r="J94" s="19"/>
      <c r="K94" s="19"/>
      <c r="L94" s="19"/>
      <c r="M94" s="19"/>
      <c r="N94" s="19"/>
    </row>
    <row r="95" spans="1:14" ht="15">
      <c r="A95" s="19"/>
      <c r="B95" s="19"/>
      <c r="C95" s="19"/>
      <c r="D95" s="19"/>
      <c r="E95" s="19"/>
      <c r="F95" s="19"/>
      <c r="G95" s="19"/>
      <c r="H95" s="19"/>
      <c r="I95" s="19"/>
      <c r="J95" s="19"/>
      <c r="K95" s="19"/>
      <c r="L95" s="19"/>
      <c r="M95" s="19"/>
      <c r="N95" s="19"/>
    </row>
    <row r="96" spans="1:14" ht="15">
      <c r="A96" s="19"/>
      <c r="B96" s="19"/>
      <c r="C96" s="19"/>
      <c r="D96" s="19"/>
      <c r="E96" s="19"/>
      <c r="F96" s="19"/>
      <c r="G96" s="19"/>
      <c r="H96" s="19"/>
      <c r="I96" s="19"/>
      <c r="J96" s="19"/>
      <c r="K96" s="19"/>
      <c r="L96" s="19"/>
      <c r="M96" s="19"/>
      <c r="N96" s="19"/>
    </row>
    <row r="97" spans="1:14" ht="15">
      <c r="A97" s="19"/>
      <c r="B97" s="19"/>
      <c r="C97" s="19"/>
      <c r="D97" s="19"/>
      <c r="E97" s="19"/>
      <c r="F97" s="19"/>
      <c r="G97" s="19"/>
      <c r="H97" s="19"/>
      <c r="I97" s="19"/>
      <c r="J97" s="19"/>
      <c r="K97" s="19"/>
      <c r="L97" s="19"/>
      <c r="M97" s="19"/>
      <c r="N97" s="19"/>
    </row>
    <row r="98" spans="1:14" ht="15">
      <c r="A98" s="19"/>
      <c r="B98" s="19"/>
      <c r="C98" s="19"/>
      <c r="D98" s="19"/>
      <c r="E98" s="19"/>
      <c r="F98" s="19"/>
      <c r="G98" s="19"/>
      <c r="H98" s="19"/>
      <c r="I98" s="19"/>
      <c r="J98" s="19"/>
      <c r="K98" s="19"/>
      <c r="L98" s="19"/>
      <c r="M98" s="19"/>
      <c r="N98" s="19"/>
    </row>
    <row r="99" spans="1:14" ht="15">
      <c r="A99" s="19"/>
      <c r="B99" s="19"/>
      <c r="C99" s="19"/>
      <c r="D99" s="19"/>
      <c r="E99" s="19"/>
      <c r="F99" s="19"/>
      <c r="G99" s="19"/>
      <c r="H99" s="19"/>
      <c r="I99" s="19"/>
      <c r="J99" s="19"/>
      <c r="K99" s="19"/>
      <c r="L99" s="19"/>
      <c r="M99" s="19"/>
      <c r="N99" s="19"/>
    </row>
    <row r="100" spans="1:14" ht="15">
      <c r="A100" s="19"/>
      <c r="B100" s="19"/>
      <c r="C100" s="19"/>
      <c r="D100" s="19"/>
      <c r="E100" s="19"/>
      <c r="F100" s="19"/>
      <c r="G100" s="19"/>
      <c r="H100" s="19"/>
      <c r="I100" s="19"/>
      <c r="J100" s="19"/>
      <c r="K100" s="19"/>
      <c r="L100" s="19"/>
      <c r="M100" s="19"/>
      <c r="N100" s="19"/>
    </row>
    <row r="101" spans="1:14" ht="15">
      <c r="A101" s="19"/>
      <c r="B101" s="19"/>
      <c r="C101" s="19"/>
      <c r="D101" s="19"/>
      <c r="E101" s="19"/>
      <c r="F101" s="19"/>
      <c r="G101" s="19"/>
      <c r="H101" s="19"/>
      <c r="I101" s="19"/>
      <c r="J101" s="19"/>
      <c r="K101" s="19"/>
      <c r="L101" s="19"/>
      <c r="M101" s="19"/>
      <c r="N101" s="19"/>
    </row>
    <row r="102" spans="1:14" ht="15">
      <c r="A102" s="19"/>
      <c r="B102" s="19"/>
      <c r="C102" s="19"/>
      <c r="D102" s="19"/>
      <c r="E102" s="19"/>
      <c r="F102" s="19"/>
      <c r="G102" s="19"/>
      <c r="H102" s="19"/>
      <c r="I102" s="19"/>
      <c r="J102" s="19"/>
      <c r="K102" s="19"/>
      <c r="L102" s="19"/>
      <c r="M102" s="19"/>
      <c r="N102" s="19"/>
    </row>
    <row r="103" spans="1:14" ht="15">
      <c r="A103" s="19"/>
      <c r="B103" s="19"/>
      <c r="C103" s="19"/>
      <c r="D103" s="19"/>
      <c r="E103" s="19"/>
      <c r="F103" s="19"/>
      <c r="G103" s="19"/>
      <c r="H103" s="19"/>
      <c r="I103" s="19"/>
      <c r="J103" s="19"/>
      <c r="K103" s="19"/>
      <c r="L103" s="19"/>
      <c r="M103" s="19"/>
      <c r="N103" s="19"/>
    </row>
    <row r="104" spans="1:14" ht="15">
      <c r="A104" s="19"/>
      <c r="B104" s="19"/>
      <c r="C104" s="19"/>
      <c r="D104" s="19"/>
      <c r="E104" s="19"/>
      <c r="F104" s="19"/>
      <c r="G104" s="19"/>
      <c r="H104" s="19"/>
      <c r="I104" s="19"/>
      <c r="J104" s="19"/>
      <c r="K104" s="19"/>
      <c r="L104" s="19"/>
      <c r="M104" s="19"/>
      <c r="N104" s="19"/>
    </row>
    <row r="105" spans="1:14" ht="15">
      <c r="A105" s="19"/>
      <c r="B105" s="19"/>
      <c r="C105" s="19"/>
      <c r="D105" s="19"/>
      <c r="E105" s="19"/>
      <c r="F105" s="19"/>
      <c r="G105" s="19"/>
      <c r="H105" s="19"/>
      <c r="I105" s="19"/>
      <c r="J105" s="19"/>
      <c r="K105" s="19"/>
      <c r="L105" s="19"/>
      <c r="M105" s="19"/>
      <c r="N105" s="19"/>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AN46"/>
  <sheetViews>
    <sheetView zoomScale="110" zoomScaleNormal="110" workbookViewId="0" topLeftCell="A10">
      <selection activeCell="Q28" sqref="Q28:AB28"/>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8" max="18" width="7.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42187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9" max="39" width="18.421875" style="0" bestFit="1" customWidth="1"/>
    <col min="40" max="40" width="16.140625" style="0" customWidth="1"/>
  </cols>
  <sheetData>
    <row r="1" spans="1:28" ht="32.25" customHeight="1">
      <c r="A1" s="226"/>
      <c r="B1" s="244" t="s">
        <v>20</v>
      </c>
      <c r="C1" s="245"/>
      <c r="D1" s="245"/>
      <c r="E1" s="245"/>
      <c r="F1" s="245"/>
      <c r="G1" s="245"/>
      <c r="H1" s="245"/>
      <c r="I1" s="245"/>
      <c r="J1" s="245"/>
      <c r="K1" s="245"/>
      <c r="L1" s="245"/>
      <c r="M1" s="245"/>
      <c r="N1" s="245"/>
      <c r="O1" s="245"/>
      <c r="P1" s="245"/>
      <c r="Q1" s="245"/>
      <c r="R1" s="245"/>
      <c r="S1" s="245"/>
      <c r="T1" s="245"/>
      <c r="U1" s="245"/>
      <c r="V1" s="245"/>
      <c r="W1" s="245"/>
      <c r="X1" s="245"/>
      <c r="Y1" s="246"/>
      <c r="Z1" s="146" t="s">
        <v>22</v>
      </c>
      <c r="AA1" s="147"/>
      <c r="AB1" s="148"/>
    </row>
    <row r="2" spans="1:28" ht="30.75" customHeight="1">
      <c r="A2" s="227"/>
      <c r="B2" s="213" t="s">
        <v>21</v>
      </c>
      <c r="C2" s="214"/>
      <c r="D2" s="214"/>
      <c r="E2" s="214"/>
      <c r="F2" s="214"/>
      <c r="G2" s="214"/>
      <c r="H2" s="214"/>
      <c r="I2" s="214"/>
      <c r="J2" s="214"/>
      <c r="K2" s="214"/>
      <c r="L2" s="214"/>
      <c r="M2" s="214"/>
      <c r="N2" s="214"/>
      <c r="O2" s="214"/>
      <c r="P2" s="214"/>
      <c r="Q2" s="214"/>
      <c r="R2" s="214"/>
      <c r="S2" s="214"/>
      <c r="T2" s="214"/>
      <c r="U2" s="214"/>
      <c r="V2" s="214"/>
      <c r="W2" s="214"/>
      <c r="X2" s="214"/>
      <c r="Y2" s="215"/>
      <c r="Z2" s="198" t="s">
        <v>111</v>
      </c>
      <c r="AA2" s="199"/>
      <c r="AB2" s="200"/>
    </row>
    <row r="3" spans="1:28" ht="24" customHeight="1">
      <c r="A3" s="227"/>
      <c r="B3" s="216" t="s">
        <v>72</v>
      </c>
      <c r="C3" s="217"/>
      <c r="D3" s="217"/>
      <c r="E3" s="217"/>
      <c r="F3" s="217"/>
      <c r="G3" s="217"/>
      <c r="H3" s="217"/>
      <c r="I3" s="217"/>
      <c r="J3" s="217"/>
      <c r="K3" s="217"/>
      <c r="L3" s="217"/>
      <c r="M3" s="217"/>
      <c r="N3" s="217"/>
      <c r="O3" s="217"/>
      <c r="P3" s="217"/>
      <c r="Q3" s="217"/>
      <c r="R3" s="217"/>
      <c r="S3" s="217"/>
      <c r="T3" s="217"/>
      <c r="U3" s="217"/>
      <c r="V3" s="217"/>
      <c r="W3" s="217"/>
      <c r="X3" s="217"/>
      <c r="Y3" s="218"/>
      <c r="Z3" s="198" t="s">
        <v>114</v>
      </c>
      <c r="AA3" s="199"/>
      <c r="AB3" s="200"/>
    </row>
    <row r="4" spans="1:28" ht="15.75" customHeight="1" thickBot="1">
      <c r="A4" s="228"/>
      <c r="B4" s="219"/>
      <c r="C4" s="220"/>
      <c r="D4" s="220"/>
      <c r="E4" s="220"/>
      <c r="F4" s="220"/>
      <c r="G4" s="220"/>
      <c r="H4" s="220"/>
      <c r="I4" s="220"/>
      <c r="J4" s="220"/>
      <c r="K4" s="220"/>
      <c r="L4" s="220"/>
      <c r="M4" s="220"/>
      <c r="N4" s="220"/>
      <c r="O4" s="220"/>
      <c r="P4" s="220"/>
      <c r="Q4" s="220"/>
      <c r="R4" s="220"/>
      <c r="S4" s="220"/>
      <c r="T4" s="220"/>
      <c r="U4" s="220"/>
      <c r="V4" s="220"/>
      <c r="W4" s="220"/>
      <c r="X4" s="220"/>
      <c r="Y4" s="221"/>
      <c r="Z4" s="203" t="s">
        <v>112</v>
      </c>
      <c r="AA4" s="204"/>
      <c r="AB4" s="205"/>
    </row>
    <row r="5" spans="1:28" ht="9" customHeight="1" thickBot="1">
      <c r="A5" s="101"/>
      <c r="B5" s="99"/>
      <c r="C5" s="100"/>
      <c r="D5" s="8"/>
      <c r="E5" s="8"/>
      <c r="F5" s="8"/>
      <c r="G5" s="8"/>
      <c r="H5" s="8"/>
      <c r="I5" s="8"/>
      <c r="J5" s="8"/>
      <c r="K5" s="8"/>
      <c r="L5" s="8"/>
      <c r="M5" s="8"/>
      <c r="N5" s="8"/>
      <c r="O5" s="8"/>
      <c r="P5" s="8"/>
      <c r="Q5" s="8"/>
      <c r="R5" s="8"/>
      <c r="S5" s="8"/>
      <c r="T5" s="8"/>
      <c r="U5" s="8"/>
      <c r="V5" s="8"/>
      <c r="W5" s="8"/>
      <c r="X5" s="9"/>
      <c r="Y5" s="8"/>
      <c r="Z5" s="10"/>
      <c r="AA5" s="2"/>
      <c r="AB5" s="102"/>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3"/>
    </row>
    <row r="7" spans="1:28" ht="15" customHeight="1">
      <c r="A7" s="168" t="s">
        <v>0</v>
      </c>
      <c r="B7" s="169"/>
      <c r="C7" s="177" t="s">
        <v>115</v>
      </c>
      <c r="D7" s="178"/>
      <c r="E7" s="178"/>
      <c r="F7" s="178"/>
      <c r="G7" s="178"/>
      <c r="H7" s="178"/>
      <c r="I7" s="178"/>
      <c r="J7" s="178"/>
      <c r="K7" s="179"/>
      <c r="L7" s="106"/>
      <c r="M7" s="96"/>
      <c r="N7" s="96"/>
      <c r="O7" s="96"/>
      <c r="P7" s="96"/>
      <c r="Q7" s="98"/>
      <c r="R7" s="249" t="s">
        <v>81</v>
      </c>
      <c r="S7" s="250"/>
      <c r="T7" s="251"/>
      <c r="U7" s="262">
        <v>44202</v>
      </c>
      <c r="V7" s="263"/>
      <c r="W7" s="249" t="s">
        <v>77</v>
      </c>
      <c r="X7" s="251"/>
      <c r="Y7" s="268" t="s">
        <v>80</v>
      </c>
      <c r="Z7" s="269"/>
      <c r="AA7" s="290"/>
      <c r="AB7" s="291"/>
    </row>
    <row r="8" spans="1:28" ht="15" customHeight="1">
      <c r="A8" s="170"/>
      <c r="B8" s="171"/>
      <c r="C8" s="180"/>
      <c r="D8" s="181"/>
      <c r="E8" s="181"/>
      <c r="F8" s="181"/>
      <c r="G8" s="181"/>
      <c r="H8" s="181"/>
      <c r="I8" s="181"/>
      <c r="J8" s="181"/>
      <c r="K8" s="182"/>
      <c r="L8" s="106"/>
      <c r="M8" s="96"/>
      <c r="N8" s="96"/>
      <c r="O8" s="96"/>
      <c r="P8" s="96"/>
      <c r="Q8" s="98"/>
      <c r="R8" s="252"/>
      <c r="S8" s="253"/>
      <c r="T8" s="254"/>
      <c r="U8" s="264"/>
      <c r="V8" s="265"/>
      <c r="W8" s="252"/>
      <c r="X8" s="254"/>
      <c r="Y8" s="211" t="s">
        <v>78</v>
      </c>
      <c r="Z8" s="212"/>
      <c r="AA8" s="149"/>
      <c r="AB8" s="150"/>
    </row>
    <row r="9" spans="1:28" ht="15" customHeight="1" thickBot="1">
      <c r="A9" s="172"/>
      <c r="B9" s="173"/>
      <c r="C9" s="183"/>
      <c r="D9" s="184"/>
      <c r="E9" s="184"/>
      <c r="F9" s="184"/>
      <c r="G9" s="184"/>
      <c r="H9" s="184"/>
      <c r="I9" s="184"/>
      <c r="J9" s="184"/>
      <c r="K9" s="185"/>
      <c r="L9" s="106"/>
      <c r="M9" s="96"/>
      <c r="N9" s="96"/>
      <c r="O9" s="96"/>
      <c r="P9" s="96"/>
      <c r="Q9" s="98"/>
      <c r="R9" s="255"/>
      <c r="S9" s="256"/>
      <c r="T9" s="257"/>
      <c r="U9" s="266"/>
      <c r="V9" s="267"/>
      <c r="W9" s="255"/>
      <c r="X9" s="257"/>
      <c r="Y9" s="209" t="s">
        <v>79</v>
      </c>
      <c r="Z9" s="210"/>
      <c r="AA9" s="151" t="s">
        <v>116</v>
      </c>
      <c r="AB9" s="152"/>
    </row>
    <row r="10" spans="1:28" ht="9" customHeight="1" thickBot="1">
      <c r="A10" s="97"/>
      <c r="B10" s="107"/>
      <c r="C10" s="14"/>
      <c r="D10" s="14"/>
      <c r="E10" s="14"/>
      <c r="F10" s="14"/>
      <c r="G10" s="14"/>
      <c r="H10" s="14"/>
      <c r="I10" s="14"/>
      <c r="J10" s="14"/>
      <c r="K10" s="14"/>
      <c r="L10" s="14"/>
      <c r="M10" s="128"/>
      <c r="N10" s="128"/>
      <c r="O10" s="128"/>
      <c r="P10" s="128"/>
      <c r="Q10" s="128"/>
      <c r="R10" s="114"/>
      <c r="S10" s="114"/>
      <c r="T10" s="114"/>
      <c r="U10" s="114"/>
      <c r="V10" s="114"/>
      <c r="W10" s="111"/>
      <c r="X10" s="111"/>
      <c r="Y10" s="111"/>
      <c r="Z10" s="111"/>
      <c r="AA10" s="111"/>
      <c r="AB10" s="112"/>
    </row>
    <row r="11" spans="1:28" ht="39" customHeight="1" thickBot="1">
      <c r="A11" s="247" t="s">
        <v>88</v>
      </c>
      <c r="B11" s="248"/>
      <c r="C11" s="186" t="s">
        <v>117</v>
      </c>
      <c r="D11" s="187"/>
      <c r="E11" s="187"/>
      <c r="F11" s="187"/>
      <c r="G11" s="187"/>
      <c r="H11" s="187"/>
      <c r="I11" s="187"/>
      <c r="J11" s="187"/>
      <c r="K11" s="188"/>
      <c r="L11" s="68"/>
      <c r="M11" s="194" t="s">
        <v>83</v>
      </c>
      <c r="N11" s="195"/>
      <c r="O11" s="195"/>
      <c r="P11" s="195"/>
      <c r="Q11" s="196"/>
      <c r="R11" s="206" t="s">
        <v>118</v>
      </c>
      <c r="S11" s="207"/>
      <c r="T11" s="207"/>
      <c r="U11" s="207"/>
      <c r="V11" s="208"/>
      <c r="W11" s="194" t="s">
        <v>82</v>
      </c>
      <c r="X11" s="196"/>
      <c r="Y11" s="280" t="s">
        <v>119</v>
      </c>
      <c r="Z11" s="281"/>
      <c r="AA11" s="281"/>
      <c r="AB11" s="282"/>
    </row>
    <row r="12" spans="1:28" ht="9" customHeight="1" thickBot="1">
      <c r="A12" s="75"/>
      <c r="B12" s="113"/>
      <c r="C12" s="189"/>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6"/>
      <c r="AB12" s="104"/>
    </row>
    <row r="13" spans="1:28" s="1" customFormat="1" ht="37.5" customHeight="1" thickBot="1">
      <c r="A13" s="168" t="s">
        <v>90</v>
      </c>
      <c r="B13" s="169"/>
      <c r="C13" s="292" t="s">
        <v>120</v>
      </c>
      <c r="D13" s="293"/>
      <c r="E13" s="293"/>
      <c r="F13" s="293"/>
      <c r="G13" s="293"/>
      <c r="H13" s="293"/>
      <c r="I13" s="293"/>
      <c r="J13" s="293"/>
      <c r="K13" s="293"/>
      <c r="L13" s="293"/>
      <c r="M13" s="293"/>
      <c r="N13" s="293"/>
      <c r="O13" s="293"/>
      <c r="P13" s="293"/>
      <c r="Q13" s="294"/>
      <c r="R13" s="8"/>
      <c r="S13" s="197" t="s">
        <v>18</v>
      </c>
      <c r="T13" s="197"/>
      <c r="U13" s="129">
        <v>4191</v>
      </c>
      <c r="V13" s="284" t="s">
        <v>19</v>
      </c>
      <c r="W13" s="197"/>
      <c r="X13" s="197"/>
      <c r="Y13" s="197"/>
      <c r="Z13" s="8"/>
      <c r="AA13" s="288">
        <v>0.4</v>
      </c>
      <c r="AB13" s="289"/>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5"/>
    </row>
    <row r="15" spans="1:28" ht="24" customHeight="1" thickBot="1">
      <c r="A15" s="222" t="s">
        <v>1</v>
      </c>
      <c r="B15" s="223"/>
      <c r="C15" s="109" t="s">
        <v>68</v>
      </c>
      <c r="D15" s="201" t="s">
        <v>23</v>
      </c>
      <c r="E15" s="258"/>
      <c r="F15" s="201" t="s">
        <v>24</v>
      </c>
      <c r="G15" s="258"/>
      <c r="H15" s="201" t="s">
        <v>25</v>
      </c>
      <c r="I15" s="202"/>
      <c r="J15" s="95"/>
      <c r="K15" s="67"/>
      <c r="L15" s="95"/>
      <c r="M15" s="4"/>
      <c r="N15" s="4"/>
      <c r="O15" s="4"/>
      <c r="P15" s="4"/>
      <c r="Q15" s="285" t="s">
        <v>2</v>
      </c>
      <c r="R15" s="286"/>
      <c r="S15" s="286"/>
      <c r="T15" s="286"/>
      <c r="U15" s="286"/>
      <c r="V15" s="286"/>
      <c r="W15" s="286"/>
      <c r="X15" s="286"/>
      <c r="Y15" s="286"/>
      <c r="Z15" s="286"/>
      <c r="AA15" s="286"/>
      <c r="AB15" s="287"/>
    </row>
    <row r="16" spans="1:28" ht="35.25" customHeight="1" thickBot="1">
      <c r="A16" s="224"/>
      <c r="B16" s="225"/>
      <c r="C16" s="108"/>
      <c r="D16" s="229"/>
      <c r="E16" s="283"/>
      <c r="F16" s="229"/>
      <c r="G16" s="283"/>
      <c r="H16" s="229" t="s">
        <v>116</v>
      </c>
      <c r="I16" s="230"/>
      <c r="J16" s="95"/>
      <c r="K16" s="95"/>
      <c r="L16" s="95"/>
      <c r="M16" s="4"/>
      <c r="N16" s="4"/>
      <c r="O16" s="4"/>
      <c r="P16" s="4"/>
      <c r="Q16" s="191" t="s">
        <v>3</v>
      </c>
      <c r="R16" s="192"/>
      <c r="S16" s="192"/>
      <c r="T16" s="192"/>
      <c r="U16" s="192"/>
      <c r="V16" s="193"/>
      <c r="W16" s="259" t="s">
        <v>4</v>
      </c>
      <c r="X16" s="192"/>
      <c r="Y16" s="192"/>
      <c r="Z16" s="192"/>
      <c r="AA16" s="192"/>
      <c r="AB16" s="260"/>
    </row>
    <row r="17" spans="1:30" ht="27" customHeight="1">
      <c r="A17" s="3"/>
      <c r="B17" s="4"/>
      <c r="C17" s="4"/>
      <c r="D17" s="13"/>
      <c r="E17" s="13"/>
      <c r="F17" s="13"/>
      <c r="G17" s="13"/>
      <c r="H17" s="13"/>
      <c r="I17" s="13"/>
      <c r="J17" s="13"/>
      <c r="K17" s="13"/>
      <c r="L17" s="13"/>
      <c r="M17" s="4"/>
      <c r="N17" s="4"/>
      <c r="O17" s="4"/>
      <c r="P17" s="4"/>
      <c r="Q17" s="165" t="s">
        <v>5</v>
      </c>
      <c r="R17" s="166"/>
      <c r="S17" s="167"/>
      <c r="T17" s="270" t="s">
        <v>6</v>
      </c>
      <c r="U17" s="166"/>
      <c r="V17" s="167"/>
      <c r="W17" s="270" t="s">
        <v>5</v>
      </c>
      <c r="X17" s="166"/>
      <c r="Y17" s="167"/>
      <c r="Z17" s="270" t="s">
        <v>6</v>
      </c>
      <c r="AA17" s="166"/>
      <c r="AB17" s="274"/>
      <c r="AC17" s="18"/>
      <c r="AD17" s="18"/>
    </row>
    <row r="18" spans="1:30" ht="18" customHeight="1" thickBot="1">
      <c r="A18" s="7"/>
      <c r="B18" s="8"/>
      <c r="C18" s="13"/>
      <c r="D18" s="13"/>
      <c r="E18" s="13"/>
      <c r="F18" s="13"/>
      <c r="G18" s="74"/>
      <c r="H18" s="74"/>
      <c r="I18" s="74"/>
      <c r="J18" s="74"/>
      <c r="K18" s="74"/>
      <c r="L18" s="74"/>
      <c r="M18" s="13"/>
      <c r="N18" s="13"/>
      <c r="O18" s="13"/>
      <c r="P18" s="13"/>
      <c r="Q18" s="162"/>
      <c r="R18" s="163"/>
      <c r="S18" s="164"/>
      <c r="T18" s="240"/>
      <c r="U18" s="163"/>
      <c r="V18" s="164"/>
      <c r="W18" s="240">
        <v>802355027</v>
      </c>
      <c r="X18" s="163"/>
      <c r="Y18" s="164"/>
      <c r="Z18" s="240">
        <v>799608754</v>
      </c>
      <c r="AA18" s="163"/>
      <c r="AB18" s="261"/>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3"/>
    </row>
    <row r="20" spans="1:28" ht="17.25" customHeight="1">
      <c r="A20" s="275" t="s">
        <v>87</v>
      </c>
      <c r="B20" s="27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8"/>
    </row>
    <row r="21" spans="1:28" ht="15" customHeight="1">
      <c r="A21" s="300" t="s">
        <v>7</v>
      </c>
      <c r="B21" s="295" t="s">
        <v>8</v>
      </c>
      <c r="C21" s="296"/>
      <c r="D21" s="271" t="s">
        <v>9</v>
      </c>
      <c r="E21" s="272"/>
      <c r="F21" s="272"/>
      <c r="G21" s="272"/>
      <c r="H21" s="272"/>
      <c r="I21" s="272"/>
      <c r="J21" s="272"/>
      <c r="K21" s="272"/>
      <c r="L21" s="272"/>
      <c r="M21" s="272"/>
      <c r="N21" s="272"/>
      <c r="O21" s="273"/>
      <c r="P21" s="279" t="s">
        <v>10</v>
      </c>
      <c r="Q21" s="279" t="s">
        <v>95</v>
      </c>
      <c r="R21" s="279"/>
      <c r="S21" s="279"/>
      <c r="T21" s="279"/>
      <c r="U21" s="279"/>
      <c r="V21" s="279"/>
      <c r="W21" s="279"/>
      <c r="X21" s="279"/>
      <c r="Y21" s="279"/>
      <c r="Z21" s="279"/>
      <c r="AA21" s="279"/>
      <c r="AB21" s="329"/>
    </row>
    <row r="22" spans="1:28" ht="27" customHeight="1">
      <c r="A22" s="301"/>
      <c r="B22" s="297"/>
      <c r="C22" s="298"/>
      <c r="D22" s="271" t="s">
        <v>68</v>
      </c>
      <c r="E22" s="272"/>
      <c r="F22" s="273"/>
      <c r="G22" s="271" t="s">
        <v>23</v>
      </c>
      <c r="H22" s="272"/>
      <c r="I22" s="273"/>
      <c r="J22" s="271" t="s">
        <v>24</v>
      </c>
      <c r="K22" s="272"/>
      <c r="L22" s="273"/>
      <c r="M22" s="271" t="s">
        <v>25</v>
      </c>
      <c r="N22" s="272"/>
      <c r="O22" s="273"/>
      <c r="P22" s="273"/>
      <c r="Q22" s="279"/>
      <c r="R22" s="279"/>
      <c r="S22" s="279"/>
      <c r="T22" s="279"/>
      <c r="U22" s="279"/>
      <c r="V22" s="279"/>
      <c r="W22" s="279"/>
      <c r="X22" s="279"/>
      <c r="Y22" s="279"/>
      <c r="Z22" s="279"/>
      <c r="AA22" s="279"/>
      <c r="AB22" s="329"/>
    </row>
    <row r="23" spans="1:28" ht="15">
      <c r="A23" s="302"/>
      <c r="B23" s="340"/>
      <c r="C23" s="341"/>
      <c r="D23" s="231"/>
      <c r="E23" s="232"/>
      <c r="F23" s="233"/>
      <c r="G23" s="231"/>
      <c r="H23" s="232"/>
      <c r="I23" s="233"/>
      <c r="J23" s="231"/>
      <c r="K23" s="232"/>
      <c r="L23" s="233"/>
      <c r="M23" s="231"/>
      <c r="N23" s="232"/>
      <c r="O23" s="233"/>
      <c r="P23" s="241"/>
      <c r="Q23" s="312"/>
      <c r="R23" s="312"/>
      <c r="S23" s="312"/>
      <c r="T23" s="312"/>
      <c r="U23" s="312"/>
      <c r="V23" s="312"/>
      <c r="W23" s="312"/>
      <c r="X23" s="312"/>
      <c r="Y23" s="312"/>
      <c r="Z23" s="312"/>
      <c r="AA23" s="312"/>
      <c r="AB23" s="313"/>
    </row>
    <row r="24" spans="1:28" ht="15">
      <c r="A24" s="303"/>
      <c r="B24" s="342"/>
      <c r="C24" s="343"/>
      <c r="D24" s="234"/>
      <c r="E24" s="235"/>
      <c r="F24" s="236"/>
      <c r="G24" s="234"/>
      <c r="H24" s="235"/>
      <c r="I24" s="236"/>
      <c r="J24" s="234"/>
      <c r="K24" s="235"/>
      <c r="L24" s="236"/>
      <c r="M24" s="234"/>
      <c r="N24" s="235"/>
      <c r="O24" s="236"/>
      <c r="P24" s="242"/>
      <c r="Q24" s="312"/>
      <c r="R24" s="312"/>
      <c r="S24" s="312"/>
      <c r="T24" s="312"/>
      <c r="U24" s="312"/>
      <c r="V24" s="312"/>
      <c r="W24" s="312"/>
      <c r="X24" s="312"/>
      <c r="Y24" s="312"/>
      <c r="Z24" s="312"/>
      <c r="AA24" s="312"/>
      <c r="AB24" s="313"/>
    </row>
    <row r="25" spans="1:28" ht="15">
      <c r="A25" s="303"/>
      <c r="B25" s="342"/>
      <c r="C25" s="343"/>
      <c r="D25" s="234"/>
      <c r="E25" s="235"/>
      <c r="F25" s="236"/>
      <c r="G25" s="234"/>
      <c r="H25" s="235"/>
      <c r="I25" s="236"/>
      <c r="J25" s="234"/>
      <c r="K25" s="235"/>
      <c r="L25" s="236"/>
      <c r="M25" s="234"/>
      <c r="N25" s="235"/>
      <c r="O25" s="236"/>
      <c r="P25" s="242"/>
      <c r="Q25" s="312"/>
      <c r="R25" s="312"/>
      <c r="S25" s="312"/>
      <c r="T25" s="312"/>
      <c r="U25" s="312"/>
      <c r="V25" s="312"/>
      <c r="W25" s="312"/>
      <c r="X25" s="312"/>
      <c r="Y25" s="312"/>
      <c r="Z25" s="312"/>
      <c r="AA25" s="312"/>
      <c r="AB25" s="313"/>
    </row>
    <row r="26" spans="1:28" ht="30.75" customHeight="1" thickBot="1">
      <c r="A26" s="304"/>
      <c r="B26" s="344"/>
      <c r="C26" s="345"/>
      <c r="D26" s="237"/>
      <c r="E26" s="238"/>
      <c r="F26" s="239"/>
      <c r="G26" s="237"/>
      <c r="H26" s="238"/>
      <c r="I26" s="239"/>
      <c r="J26" s="237"/>
      <c r="K26" s="238"/>
      <c r="L26" s="239"/>
      <c r="M26" s="237"/>
      <c r="N26" s="238"/>
      <c r="O26" s="239"/>
      <c r="P26" s="243"/>
      <c r="Q26" s="314"/>
      <c r="R26" s="314"/>
      <c r="S26" s="314"/>
      <c r="T26" s="314"/>
      <c r="U26" s="314"/>
      <c r="V26" s="314"/>
      <c r="W26" s="314"/>
      <c r="X26" s="314"/>
      <c r="Y26" s="314"/>
      <c r="Z26" s="314"/>
      <c r="AA26" s="314"/>
      <c r="AB26" s="315"/>
    </row>
    <row r="27" spans="1:28" ht="51.75" customHeight="1">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7"/>
    </row>
    <row r="28" spans="1:40" ht="36.75" customHeight="1">
      <c r="A28" s="300" t="s">
        <v>7</v>
      </c>
      <c r="B28" s="279" t="s">
        <v>70</v>
      </c>
      <c r="C28" s="279" t="s">
        <v>8</v>
      </c>
      <c r="D28" s="279" t="s">
        <v>67</v>
      </c>
      <c r="E28" s="279"/>
      <c r="F28" s="279"/>
      <c r="G28" s="279"/>
      <c r="H28" s="279"/>
      <c r="I28" s="279"/>
      <c r="J28" s="279"/>
      <c r="K28" s="279"/>
      <c r="L28" s="279"/>
      <c r="M28" s="279"/>
      <c r="N28" s="279"/>
      <c r="O28" s="279"/>
      <c r="P28" s="279"/>
      <c r="Q28" s="279" t="s">
        <v>96</v>
      </c>
      <c r="R28" s="279"/>
      <c r="S28" s="279"/>
      <c r="T28" s="279"/>
      <c r="U28" s="279"/>
      <c r="V28" s="279"/>
      <c r="W28" s="279"/>
      <c r="X28" s="279"/>
      <c r="Y28" s="279"/>
      <c r="Z28" s="279"/>
      <c r="AA28" s="279"/>
      <c r="AB28" s="279"/>
      <c r="AE28" s="92"/>
      <c r="AF28" s="92"/>
      <c r="AG28" s="92"/>
      <c r="AH28" s="92"/>
      <c r="AI28" s="92"/>
      <c r="AJ28" s="92"/>
      <c r="AK28" s="92"/>
      <c r="AL28" s="92"/>
      <c r="AM28" s="92"/>
      <c r="AN28" s="91"/>
    </row>
    <row r="29" spans="1:40" ht="25.5" customHeight="1">
      <c r="A29" s="300"/>
      <c r="B29" s="279"/>
      <c r="C29" s="299"/>
      <c r="D29" s="110" t="s">
        <v>46</v>
      </c>
      <c r="E29" s="110" t="s">
        <v>47</v>
      </c>
      <c r="F29" s="110" t="s">
        <v>48</v>
      </c>
      <c r="G29" s="110" t="s">
        <v>49</v>
      </c>
      <c r="H29" s="110" t="s">
        <v>50</v>
      </c>
      <c r="I29" s="110" t="s">
        <v>51</v>
      </c>
      <c r="J29" s="110" t="s">
        <v>52</v>
      </c>
      <c r="K29" s="110" t="s">
        <v>53</v>
      </c>
      <c r="L29" s="110" t="s">
        <v>54</v>
      </c>
      <c r="M29" s="110" t="s">
        <v>55</v>
      </c>
      <c r="N29" s="110" t="s">
        <v>56</v>
      </c>
      <c r="O29" s="110" t="s">
        <v>57</v>
      </c>
      <c r="P29" s="110" t="s">
        <v>10</v>
      </c>
      <c r="Q29" s="297" t="s">
        <v>91</v>
      </c>
      <c r="R29" s="308"/>
      <c r="S29" s="308"/>
      <c r="T29" s="298"/>
      <c r="U29" s="297" t="s">
        <v>92</v>
      </c>
      <c r="V29" s="308"/>
      <c r="W29" s="308"/>
      <c r="X29" s="298"/>
      <c r="Y29" s="297" t="s">
        <v>93</v>
      </c>
      <c r="Z29" s="308"/>
      <c r="AA29" s="308"/>
      <c r="AB29" s="309"/>
      <c r="AE29" s="92"/>
      <c r="AF29" s="92"/>
      <c r="AG29" s="92"/>
      <c r="AH29" s="92"/>
      <c r="AI29" s="92"/>
      <c r="AJ29" s="92"/>
      <c r="AK29" s="92"/>
      <c r="AL29" s="92"/>
      <c r="AM29" s="92"/>
      <c r="AN29" s="91"/>
    </row>
    <row r="30" spans="1:40" ht="102" customHeight="1" thickBot="1">
      <c r="A30" s="87" t="str">
        <f>+C13</f>
        <v>Realizar a 35000 mujeres, orientaciones y asesorías socio jurídicas través de Casas de Justicia y escenarios de fiscalías (CAPIV, CAVIF y CAIVAS) y Sede</v>
      </c>
      <c r="B30" s="88">
        <f>+AA13</f>
        <v>0.4</v>
      </c>
      <c r="C30" s="130">
        <f>+U13</f>
        <v>4191</v>
      </c>
      <c r="D30" s="89"/>
      <c r="E30" s="89"/>
      <c r="F30" s="89"/>
      <c r="G30" s="89"/>
      <c r="H30" s="89"/>
      <c r="I30" s="89"/>
      <c r="J30" s="131">
        <v>1116</v>
      </c>
      <c r="K30" s="131">
        <v>524</v>
      </c>
      <c r="L30" s="131">
        <v>704</v>
      </c>
      <c r="M30" s="131">
        <v>823</v>
      </c>
      <c r="N30" s="131">
        <v>758</v>
      </c>
      <c r="O30" s="131">
        <v>745</v>
      </c>
      <c r="P30" s="130">
        <f>SUM(D30:O30)</f>
        <v>4670</v>
      </c>
      <c r="Q30" s="174" t="s">
        <v>156</v>
      </c>
      <c r="R30" s="175"/>
      <c r="S30" s="175"/>
      <c r="T30" s="176"/>
      <c r="U30" s="321"/>
      <c r="V30" s="322"/>
      <c r="W30" s="322"/>
      <c r="X30" s="323"/>
      <c r="Y30" s="174" t="s">
        <v>157</v>
      </c>
      <c r="Z30" s="175"/>
      <c r="AA30" s="175"/>
      <c r="AB30" s="324"/>
      <c r="AC30" s="86"/>
      <c r="AE30" s="92"/>
      <c r="AF30" s="92"/>
      <c r="AG30" s="92"/>
      <c r="AH30" s="92"/>
      <c r="AI30" s="92"/>
      <c r="AJ30" s="92"/>
      <c r="AK30" s="92"/>
      <c r="AL30" s="92"/>
      <c r="AM30" s="92"/>
      <c r="AN30" s="91"/>
    </row>
    <row r="31" spans="1:40" ht="18.75">
      <c r="A31" s="316"/>
      <c r="B31" s="298"/>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7"/>
      <c r="AD31" s="16"/>
      <c r="AE31" s="92"/>
      <c r="AF31" s="92"/>
      <c r="AG31" s="92"/>
      <c r="AH31" s="92"/>
      <c r="AI31" s="92"/>
      <c r="AJ31" s="92"/>
      <c r="AK31" s="92"/>
      <c r="AL31" s="92"/>
      <c r="AM31" s="92"/>
      <c r="AN31" s="91"/>
    </row>
    <row r="32" spans="1:40" ht="15" customHeight="1">
      <c r="A32" s="300" t="s">
        <v>13</v>
      </c>
      <c r="B32" s="310" t="s">
        <v>69</v>
      </c>
      <c r="C32" s="279" t="s">
        <v>14</v>
      </c>
      <c r="D32" s="279"/>
      <c r="E32" s="279"/>
      <c r="F32" s="279"/>
      <c r="G32" s="279"/>
      <c r="H32" s="279"/>
      <c r="I32" s="279"/>
      <c r="J32" s="279"/>
      <c r="K32" s="279"/>
      <c r="L32" s="279"/>
      <c r="M32" s="279"/>
      <c r="N32" s="279"/>
      <c r="O32" s="279"/>
      <c r="P32" s="279"/>
      <c r="Q32" s="271" t="s">
        <v>89</v>
      </c>
      <c r="R32" s="272"/>
      <c r="S32" s="272"/>
      <c r="T32" s="272"/>
      <c r="U32" s="272"/>
      <c r="V32" s="272"/>
      <c r="W32" s="272"/>
      <c r="X32" s="272"/>
      <c r="Y32" s="272"/>
      <c r="Z32" s="272"/>
      <c r="AA32" s="272"/>
      <c r="AB32" s="318"/>
      <c r="AE32" s="92"/>
      <c r="AF32" s="92"/>
      <c r="AG32" s="92"/>
      <c r="AH32" s="92"/>
      <c r="AI32" s="92"/>
      <c r="AJ32" s="92"/>
      <c r="AK32" s="92"/>
      <c r="AL32" s="92"/>
      <c r="AM32" s="92"/>
      <c r="AN32" s="91"/>
    </row>
    <row r="33" spans="1:40" ht="25.5" customHeight="1">
      <c r="A33" s="300"/>
      <c r="B33" s="311"/>
      <c r="C33" s="110" t="s">
        <v>15</v>
      </c>
      <c r="D33" s="110" t="s">
        <v>43</v>
      </c>
      <c r="E33" s="110" t="s">
        <v>44</v>
      </c>
      <c r="F33" s="110" t="s">
        <v>45</v>
      </c>
      <c r="G33" s="110" t="s">
        <v>58</v>
      </c>
      <c r="H33" s="110" t="s">
        <v>59</v>
      </c>
      <c r="I33" s="110" t="s">
        <v>60</v>
      </c>
      <c r="J33" s="110" t="s">
        <v>61</v>
      </c>
      <c r="K33" s="110" t="s">
        <v>62</v>
      </c>
      <c r="L33" s="110" t="s">
        <v>63</v>
      </c>
      <c r="M33" s="110" t="s">
        <v>64</v>
      </c>
      <c r="N33" s="110" t="s">
        <v>65</v>
      </c>
      <c r="O33" s="110" t="s">
        <v>66</v>
      </c>
      <c r="P33" s="110" t="s">
        <v>71</v>
      </c>
      <c r="Q33" s="271" t="s">
        <v>94</v>
      </c>
      <c r="R33" s="272"/>
      <c r="S33" s="272"/>
      <c r="T33" s="272"/>
      <c r="U33" s="272"/>
      <c r="V33" s="272"/>
      <c r="W33" s="272"/>
      <c r="X33" s="272"/>
      <c r="Y33" s="272"/>
      <c r="Z33" s="272"/>
      <c r="AA33" s="272"/>
      <c r="AB33" s="318"/>
      <c r="AE33" s="134"/>
      <c r="AF33" s="93"/>
      <c r="AG33" s="93"/>
      <c r="AH33" s="93"/>
      <c r="AI33" s="93"/>
      <c r="AJ33" s="93"/>
      <c r="AK33" s="93"/>
      <c r="AL33" s="93"/>
      <c r="AM33" s="93"/>
      <c r="AN33" s="91"/>
    </row>
    <row r="34" spans="1:40" ht="28.5" customHeight="1">
      <c r="A34" s="353" t="str">
        <f>+A30</f>
        <v>Realizar a 35000 mujeres, orientaciones y asesorías socio jurídicas través de Casas de Justicia y escenarios de fiscalías (CAPIV, CAVIF y CAIVAS) y Sede</v>
      </c>
      <c r="B34" s="319">
        <v>0.4</v>
      </c>
      <c r="C34" s="76" t="s">
        <v>11</v>
      </c>
      <c r="D34" s="77"/>
      <c r="E34" s="77"/>
      <c r="F34" s="77"/>
      <c r="G34" s="77"/>
      <c r="H34" s="77"/>
      <c r="I34" s="132"/>
      <c r="J34" s="132">
        <v>0.29</v>
      </c>
      <c r="K34" s="132">
        <v>0.15</v>
      </c>
      <c r="L34" s="132">
        <v>0.14</v>
      </c>
      <c r="M34" s="132">
        <v>0.14</v>
      </c>
      <c r="N34" s="132">
        <v>0.14</v>
      </c>
      <c r="O34" s="132">
        <v>0.14</v>
      </c>
      <c r="P34" s="78">
        <f>SUM(D34:O34)</f>
        <v>1</v>
      </c>
      <c r="Q34" s="355" t="s">
        <v>158</v>
      </c>
      <c r="R34" s="356"/>
      <c r="S34" s="356"/>
      <c r="T34" s="356"/>
      <c r="U34" s="356"/>
      <c r="V34" s="356"/>
      <c r="W34" s="356"/>
      <c r="X34" s="356"/>
      <c r="Y34" s="356"/>
      <c r="Z34" s="356"/>
      <c r="AA34" s="356"/>
      <c r="AB34" s="357"/>
      <c r="AC34" s="137"/>
      <c r="AE34" s="134"/>
      <c r="AF34" s="94"/>
      <c r="AG34" s="94"/>
      <c r="AH34" s="94"/>
      <c r="AI34" s="94"/>
      <c r="AJ34" s="94"/>
      <c r="AK34" s="94"/>
      <c r="AL34" s="94"/>
      <c r="AM34" s="94"/>
      <c r="AN34" s="91"/>
    </row>
    <row r="35" spans="1:40" ht="28.5" customHeight="1">
      <c r="A35" s="354"/>
      <c r="B35" s="320"/>
      <c r="C35" s="71" t="s">
        <v>12</v>
      </c>
      <c r="D35" s="15"/>
      <c r="E35" s="15"/>
      <c r="F35" s="15"/>
      <c r="G35" s="15"/>
      <c r="H35" s="15"/>
      <c r="I35" s="15"/>
      <c r="J35" s="15">
        <f aca="true" t="shared" si="0" ref="J35:O35">+J36/$C$30</f>
        <v>0.26628489620615603</v>
      </c>
      <c r="K35" s="15">
        <f t="shared" si="0"/>
        <v>0.12502982581722738</v>
      </c>
      <c r="L35" s="15">
        <f t="shared" si="0"/>
        <v>0.1679790026246719</v>
      </c>
      <c r="M35" s="15">
        <f t="shared" si="0"/>
        <v>0.19637318062514914</v>
      </c>
      <c r="N35" s="15">
        <f t="shared" si="0"/>
        <v>0.18086375566690527</v>
      </c>
      <c r="O35" s="15">
        <f t="shared" si="0"/>
        <v>0.1777618706752565</v>
      </c>
      <c r="P35" s="17">
        <f>SUM(D35:O35)</f>
        <v>1.1142925316153662</v>
      </c>
      <c r="Q35" s="358"/>
      <c r="R35" s="359"/>
      <c r="S35" s="359"/>
      <c r="T35" s="359"/>
      <c r="U35" s="359"/>
      <c r="V35" s="359"/>
      <c r="W35" s="359"/>
      <c r="X35" s="359"/>
      <c r="Y35" s="359"/>
      <c r="Z35" s="359"/>
      <c r="AA35" s="359"/>
      <c r="AB35" s="360"/>
      <c r="AC35" s="66"/>
      <c r="AE35" s="135"/>
      <c r="AF35" s="91"/>
      <c r="AG35" s="91"/>
      <c r="AH35" s="91"/>
      <c r="AI35" s="91"/>
      <c r="AJ35" s="91"/>
      <c r="AK35" s="91"/>
      <c r="AL35" s="91"/>
      <c r="AM35" s="91"/>
      <c r="AN35" s="91"/>
    </row>
    <row r="36" spans="1:40" ht="28.5" customHeight="1">
      <c r="A36" s="144" t="s">
        <v>122</v>
      </c>
      <c r="B36" s="145"/>
      <c r="C36" s="71"/>
      <c r="D36" s="15"/>
      <c r="E36" s="15"/>
      <c r="F36" s="15"/>
      <c r="G36" s="15"/>
      <c r="H36" s="15"/>
      <c r="I36" s="73"/>
      <c r="J36" s="73">
        <v>1116</v>
      </c>
      <c r="K36" s="73">
        <v>524</v>
      </c>
      <c r="L36" s="73">
        <v>704</v>
      </c>
      <c r="M36" s="73">
        <v>823</v>
      </c>
      <c r="N36" s="73">
        <v>758</v>
      </c>
      <c r="O36" s="73">
        <v>745</v>
      </c>
      <c r="P36" s="85">
        <f>SUM(I36:O36)</f>
        <v>4670</v>
      </c>
      <c r="Q36" s="358"/>
      <c r="R36" s="359"/>
      <c r="S36" s="359"/>
      <c r="T36" s="359"/>
      <c r="U36" s="359"/>
      <c r="V36" s="359"/>
      <c r="W36" s="359"/>
      <c r="X36" s="359"/>
      <c r="Y36" s="359"/>
      <c r="Z36" s="359"/>
      <c r="AA36" s="359"/>
      <c r="AB36" s="360"/>
      <c r="AC36" s="66"/>
      <c r="AE36" s="91"/>
      <c r="AF36" s="91"/>
      <c r="AG36" s="91"/>
      <c r="AH36" s="91"/>
      <c r="AI36" s="91"/>
      <c r="AJ36" s="91"/>
      <c r="AK36" s="91"/>
      <c r="AL36" s="91"/>
      <c r="AM36" s="91"/>
      <c r="AN36" s="91"/>
    </row>
    <row r="37" spans="1:40" ht="28.5" customHeight="1">
      <c r="A37" s="144" t="s">
        <v>123</v>
      </c>
      <c r="B37" s="145"/>
      <c r="C37" s="71"/>
      <c r="D37" s="15"/>
      <c r="E37" s="15"/>
      <c r="F37" s="15"/>
      <c r="G37" s="15"/>
      <c r="H37" s="15"/>
      <c r="I37" s="73"/>
      <c r="J37" s="73">
        <v>30</v>
      </c>
      <c r="K37" s="73">
        <v>6</v>
      </c>
      <c r="L37" s="73">
        <v>5</v>
      </c>
      <c r="M37" s="73">
        <v>11</v>
      </c>
      <c r="N37" s="73">
        <v>6</v>
      </c>
      <c r="O37" s="73">
        <v>10</v>
      </c>
      <c r="P37" s="85"/>
      <c r="Q37" s="358"/>
      <c r="R37" s="359"/>
      <c r="S37" s="359"/>
      <c r="T37" s="359"/>
      <c r="U37" s="359"/>
      <c r="V37" s="359"/>
      <c r="W37" s="359"/>
      <c r="X37" s="359"/>
      <c r="Y37" s="359"/>
      <c r="Z37" s="359"/>
      <c r="AA37" s="359"/>
      <c r="AB37" s="360"/>
      <c r="AC37" s="66"/>
      <c r="AE37" s="91"/>
      <c r="AF37" s="91"/>
      <c r="AG37" s="91"/>
      <c r="AH37" s="91"/>
      <c r="AI37" s="91"/>
      <c r="AJ37" s="91"/>
      <c r="AK37" s="91"/>
      <c r="AL37" s="91"/>
      <c r="AM37" s="91"/>
      <c r="AN37" s="91"/>
    </row>
    <row r="38" spans="1:40" ht="28.5" customHeight="1">
      <c r="A38" s="125" t="s">
        <v>124</v>
      </c>
      <c r="B38" s="126"/>
      <c r="C38" s="71"/>
      <c r="D38" s="15"/>
      <c r="E38" s="15"/>
      <c r="F38" s="15"/>
      <c r="G38" s="15"/>
      <c r="H38" s="15"/>
      <c r="I38" s="73"/>
      <c r="J38" s="73">
        <v>1</v>
      </c>
      <c r="K38" s="73">
        <v>0</v>
      </c>
      <c r="L38" s="73">
        <v>0</v>
      </c>
      <c r="M38" s="73">
        <v>1</v>
      </c>
      <c r="N38" s="73">
        <v>0</v>
      </c>
      <c r="O38" s="73">
        <v>1</v>
      </c>
      <c r="P38" s="85"/>
      <c r="Q38" s="358"/>
      <c r="R38" s="359"/>
      <c r="S38" s="359"/>
      <c r="T38" s="359"/>
      <c r="U38" s="359"/>
      <c r="V38" s="359"/>
      <c r="W38" s="359"/>
      <c r="X38" s="359"/>
      <c r="Y38" s="359"/>
      <c r="Z38" s="359"/>
      <c r="AA38" s="359"/>
      <c r="AB38" s="360"/>
      <c r="AC38" s="66"/>
      <c r="AE38" s="91"/>
      <c r="AF38" s="91"/>
      <c r="AG38" s="91"/>
      <c r="AH38" s="91"/>
      <c r="AI38" s="91"/>
      <c r="AJ38" s="91"/>
      <c r="AK38" s="91"/>
      <c r="AL38" s="91"/>
      <c r="AM38" s="91"/>
      <c r="AN38" s="91"/>
    </row>
    <row r="39" spans="1:40" ht="28.5" customHeight="1">
      <c r="A39" s="144" t="s">
        <v>125</v>
      </c>
      <c r="B39" s="145"/>
      <c r="C39" s="71"/>
      <c r="D39" s="73"/>
      <c r="E39" s="82"/>
      <c r="F39" s="73"/>
      <c r="G39" s="73"/>
      <c r="H39" s="73"/>
      <c r="I39" s="73"/>
      <c r="J39" s="73">
        <v>519</v>
      </c>
      <c r="K39" s="73">
        <v>217</v>
      </c>
      <c r="L39" s="73">
        <v>248</v>
      </c>
      <c r="M39" s="73">
        <v>220</v>
      </c>
      <c r="N39" s="73">
        <v>259</v>
      </c>
      <c r="O39" s="73">
        <v>230</v>
      </c>
      <c r="P39" s="85"/>
      <c r="Q39" s="358"/>
      <c r="R39" s="359"/>
      <c r="S39" s="359"/>
      <c r="T39" s="359"/>
      <c r="U39" s="359"/>
      <c r="V39" s="359"/>
      <c r="W39" s="359"/>
      <c r="X39" s="359"/>
      <c r="Y39" s="359"/>
      <c r="Z39" s="359"/>
      <c r="AA39" s="359"/>
      <c r="AB39" s="360"/>
      <c r="AC39" s="66"/>
      <c r="AE39" s="91"/>
      <c r="AF39" s="91"/>
      <c r="AG39" s="91"/>
      <c r="AH39" s="91"/>
      <c r="AI39" s="91"/>
      <c r="AJ39" s="91"/>
      <c r="AK39" s="91"/>
      <c r="AL39" s="91"/>
      <c r="AM39" s="91"/>
      <c r="AN39" s="91"/>
    </row>
    <row r="40" spans="1:40" ht="28.5" customHeight="1">
      <c r="A40" s="144" t="s">
        <v>126</v>
      </c>
      <c r="B40" s="145"/>
      <c r="C40" s="71"/>
      <c r="D40" s="73"/>
      <c r="E40" s="73"/>
      <c r="F40" s="73"/>
      <c r="G40" s="73"/>
      <c r="H40" s="73"/>
      <c r="I40" s="73"/>
      <c r="J40" s="73">
        <v>1063</v>
      </c>
      <c r="K40" s="73">
        <v>516</v>
      </c>
      <c r="L40" s="73">
        <v>642</v>
      </c>
      <c r="M40" s="73">
        <v>763</v>
      </c>
      <c r="N40" s="73">
        <v>638</v>
      </c>
      <c r="O40" s="73">
        <v>623</v>
      </c>
      <c r="P40" s="79"/>
      <c r="Q40" s="361"/>
      <c r="R40" s="362"/>
      <c r="S40" s="362"/>
      <c r="T40" s="362"/>
      <c r="U40" s="362"/>
      <c r="V40" s="362"/>
      <c r="W40" s="362"/>
      <c r="X40" s="362"/>
      <c r="Y40" s="362"/>
      <c r="Z40" s="362"/>
      <c r="AA40" s="362"/>
      <c r="AB40" s="363"/>
      <c r="AC40" s="66"/>
      <c r="AM40" s="94"/>
      <c r="AN40" s="91"/>
    </row>
    <row r="41" spans="1:28" ht="17.25" customHeight="1" thickBot="1">
      <c r="A41" s="3"/>
      <c r="B41" s="4"/>
      <c r="C41" s="4"/>
      <c r="D41" s="4"/>
      <c r="E41" s="4"/>
      <c r="F41" s="4"/>
      <c r="G41" s="4"/>
      <c r="H41" s="4"/>
      <c r="I41" s="4"/>
      <c r="J41" s="4"/>
      <c r="K41" s="4"/>
      <c r="L41" s="4"/>
      <c r="M41" s="4"/>
      <c r="N41" s="4"/>
      <c r="O41" s="4"/>
      <c r="P41" s="4"/>
      <c r="Q41" s="4"/>
      <c r="R41" s="4"/>
      <c r="S41" s="4"/>
      <c r="T41" s="4"/>
      <c r="U41" s="4"/>
      <c r="V41" s="4"/>
      <c r="W41" s="4"/>
      <c r="X41" s="5"/>
      <c r="Y41" s="4"/>
      <c r="Z41" s="4"/>
      <c r="AA41" s="4"/>
      <c r="AB41" s="103"/>
    </row>
    <row r="42" spans="1:29" ht="57" customHeight="1">
      <c r="A42" s="153" t="s">
        <v>73</v>
      </c>
      <c r="B42" s="156" t="s">
        <v>76</v>
      </c>
      <c r="C42" s="157"/>
      <c r="D42" s="157"/>
      <c r="E42" s="157"/>
      <c r="F42" s="157"/>
      <c r="G42" s="158"/>
      <c r="H42" s="346" t="s">
        <v>74</v>
      </c>
      <c r="I42" s="347"/>
      <c r="J42" s="347"/>
      <c r="K42" s="347"/>
      <c r="L42" s="347"/>
      <c r="M42" s="347"/>
      <c r="N42" s="156" t="s">
        <v>76</v>
      </c>
      <c r="O42" s="157"/>
      <c r="P42" s="157"/>
      <c r="Q42" s="157"/>
      <c r="R42" s="157"/>
      <c r="S42" s="158"/>
      <c r="T42" s="330" t="s">
        <v>17</v>
      </c>
      <c r="U42" s="331"/>
      <c r="V42" s="331"/>
      <c r="W42" s="332"/>
      <c r="X42" s="156" t="s">
        <v>16</v>
      </c>
      <c r="Y42" s="157"/>
      <c r="Z42" s="157"/>
      <c r="AA42" s="157"/>
      <c r="AB42" s="339"/>
      <c r="AC42"/>
    </row>
    <row r="43" spans="1:29" ht="27" customHeight="1">
      <c r="A43" s="154"/>
      <c r="B43" s="325" t="s">
        <v>155</v>
      </c>
      <c r="C43" s="326"/>
      <c r="D43" s="326"/>
      <c r="E43" s="326"/>
      <c r="F43" s="326"/>
      <c r="G43" s="352"/>
      <c r="H43" s="348"/>
      <c r="I43" s="349"/>
      <c r="J43" s="349"/>
      <c r="K43" s="349"/>
      <c r="L43" s="349"/>
      <c r="M43" s="349"/>
      <c r="N43" s="325" t="s">
        <v>152</v>
      </c>
      <c r="O43" s="326"/>
      <c r="P43" s="326"/>
      <c r="Q43" s="326"/>
      <c r="R43" s="326"/>
      <c r="S43" s="352"/>
      <c r="T43" s="333"/>
      <c r="U43" s="334"/>
      <c r="V43" s="334"/>
      <c r="W43" s="335"/>
      <c r="X43" s="325" t="s">
        <v>75</v>
      </c>
      <c r="Y43" s="326"/>
      <c r="Z43" s="326"/>
      <c r="AA43" s="326"/>
      <c r="AB43" s="327"/>
      <c r="AC43"/>
    </row>
    <row r="44" spans="1:29" ht="27" customHeight="1" thickBot="1">
      <c r="A44" s="155"/>
      <c r="B44" s="159" t="s">
        <v>84</v>
      </c>
      <c r="C44" s="160"/>
      <c r="D44" s="160"/>
      <c r="E44" s="160"/>
      <c r="F44" s="160"/>
      <c r="G44" s="161"/>
      <c r="H44" s="350"/>
      <c r="I44" s="351"/>
      <c r="J44" s="351"/>
      <c r="K44" s="351"/>
      <c r="L44" s="351"/>
      <c r="M44" s="351"/>
      <c r="N44" s="159" t="s">
        <v>85</v>
      </c>
      <c r="O44" s="160"/>
      <c r="P44" s="160"/>
      <c r="Q44" s="160"/>
      <c r="R44" s="160"/>
      <c r="S44" s="161"/>
      <c r="T44" s="336"/>
      <c r="U44" s="337"/>
      <c r="V44" s="337"/>
      <c r="W44" s="338"/>
      <c r="X44" s="159" t="s">
        <v>86</v>
      </c>
      <c r="Y44" s="160"/>
      <c r="Z44" s="160"/>
      <c r="AA44" s="160"/>
      <c r="AB44" s="328"/>
      <c r="AC44"/>
    </row>
    <row r="45" spans="6:7" ht="15">
      <c r="F45" s="83"/>
      <c r="G45" s="80"/>
    </row>
    <row r="46" spans="6:7" ht="15">
      <c r="F46" s="84"/>
      <c r="G46" s="81"/>
    </row>
  </sheetData>
  <sheetProtection/>
  <mergeCells count="104">
    <mergeCell ref="A28:A29"/>
    <mergeCell ref="H42:M44"/>
    <mergeCell ref="N44:S44"/>
    <mergeCell ref="N43:S43"/>
    <mergeCell ref="B28:B29"/>
    <mergeCell ref="Q32:AB32"/>
    <mergeCell ref="A34:A35"/>
    <mergeCell ref="B43:G43"/>
    <mergeCell ref="Q34:AB40"/>
    <mergeCell ref="U30:X30"/>
    <mergeCell ref="Y30:AB30"/>
    <mergeCell ref="G22:I22"/>
    <mergeCell ref="Q29:T29"/>
    <mergeCell ref="X43:AB43"/>
    <mergeCell ref="X44:AB44"/>
    <mergeCell ref="J22:L22"/>
    <mergeCell ref="Q21:AB22"/>
    <mergeCell ref="T42:W44"/>
    <mergeCell ref="X42:AB42"/>
    <mergeCell ref="B32:B33"/>
    <mergeCell ref="Q23:AB26"/>
    <mergeCell ref="N42:S42"/>
    <mergeCell ref="C32:P32"/>
    <mergeCell ref="A31:AB31"/>
    <mergeCell ref="Q33:AB33"/>
    <mergeCell ref="A40:B40"/>
    <mergeCell ref="B34:B35"/>
    <mergeCell ref="A32:A33"/>
    <mergeCell ref="A39:B39"/>
    <mergeCell ref="C28:C29"/>
    <mergeCell ref="A21:A22"/>
    <mergeCell ref="A23:A26"/>
    <mergeCell ref="A27:AB27"/>
    <mergeCell ref="D28:P28"/>
    <mergeCell ref="Y29:AB29"/>
    <mergeCell ref="Q28:AB28"/>
    <mergeCell ref="D23:F26"/>
    <mergeCell ref="U29:X29"/>
    <mergeCell ref="B23:C26"/>
    <mergeCell ref="Z3:AB3"/>
    <mergeCell ref="Y11:AB11"/>
    <mergeCell ref="F15:G15"/>
    <mergeCell ref="F16:G16"/>
    <mergeCell ref="D16:E16"/>
    <mergeCell ref="V13:Y13"/>
    <mergeCell ref="Q15:AB15"/>
    <mergeCell ref="AA13:AB13"/>
    <mergeCell ref="AA7:AB7"/>
    <mergeCell ref="C13:Q13"/>
    <mergeCell ref="D21:O21"/>
    <mergeCell ref="M23:O26"/>
    <mergeCell ref="M22:O22"/>
    <mergeCell ref="Z17:AB17"/>
    <mergeCell ref="A20:AB20"/>
    <mergeCell ref="P21:P22"/>
    <mergeCell ref="D22:F22"/>
    <mergeCell ref="T17:V17"/>
    <mergeCell ref="B21:C22"/>
    <mergeCell ref="Z18:AB18"/>
    <mergeCell ref="U7:V9"/>
    <mergeCell ref="Y7:Z7"/>
    <mergeCell ref="W7:X9"/>
    <mergeCell ref="A13:B13"/>
    <mergeCell ref="W17:Y17"/>
    <mergeCell ref="A1:A4"/>
    <mergeCell ref="H16:I16"/>
    <mergeCell ref="G23:I26"/>
    <mergeCell ref="J23:L26"/>
    <mergeCell ref="W18:Y18"/>
    <mergeCell ref="P23:P26"/>
    <mergeCell ref="B1:Y1"/>
    <mergeCell ref="A11:B11"/>
    <mergeCell ref="R7:T9"/>
    <mergeCell ref="D15:E15"/>
    <mergeCell ref="Z2:AB2"/>
    <mergeCell ref="H15:I15"/>
    <mergeCell ref="Z4:AB4"/>
    <mergeCell ref="R11:V11"/>
    <mergeCell ref="Y9:Z9"/>
    <mergeCell ref="Y8:Z8"/>
    <mergeCell ref="W11:X11"/>
    <mergeCell ref="B2:Y2"/>
    <mergeCell ref="B3:Y4"/>
    <mergeCell ref="A15:B16"/>
    <mergeCell ref="A7:B9"/>
    <mergeCell ref="Q30:T30"/>
    <mergeCell ref="C7:K9"/>
    <mergeCell ref="C11:K11"/>
    <mergeCell ref="C12:Z12"/>
    <mergeCell ref="Q16:V16"/>
    <mergeCell ref="M11:Q11"/>
    <mergeCell ref="S13:T13"/>
    <mergeCell ref="T18:V18"/>
    <mergeCell ref="W16:AB16"/>
    <mergeCell ref="A36:B36"/>
    <mergeCell ref="A37:B37"/>
    <mergeCell ref="Z1:AB1"/>
    <mergeCell ref="AA8:AB8"/>
    <mergeCell ref="AA9:AB9"/>
    <mergeCell ref="A42:A44"/>
    <mergeCell ref="B42:G42"/>
    <mergeCell ref="B44:G44"/>
    <mergeCell ref="Q18:S18"/>
    <mergeCell ref="Q17:S17"/>
  </mergeCells>
  <dataValidations count="3">
    <dataValidation type="textLength" operator="lessThanOrEqual" allowBlank="1" showInputMessage="1" showErrorMessage="1" promptTitle="2.000 caracteres" errorTitle="Máximo 2.000 caracteres" error="Máximo 2.000 caracteres" sqref="Q23:AB26">
      <formula1>2000</formula1>
    </dataValidation>
    <dataValidation type="textLength" operator="lessThanOrEqual" allowBlank="1" showInputMessage="1" showErrorMessage="1" errorTitle="Máximo 2.000 caracteres" error="Máximo 2.000 caracteres" sqref="Q30:T30 Q34">
      <formula1>2000</formula1>
    </dataValidation>
    <dataValidation type="textLength" operator="lessThanOrEqual" allowBlank="1" showInputMessage="1" showErrorMessage="1" errorTitle="Máximo 1.000 caracteres" error="Máximo 1.000 caracteres" sqref="U30:X30">
      <formula1>1000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3.xml><?xml version="1.0" encoding="utf-8"?>
<worksheet xmlns="http://schemas.openxmlformats.org/spreadsheetml/2006/main" xmlns:r="http://schemas.openxmlformats.org/officeDocument/2006/relationships">
  <sheetPr>
    <tabColor rgb="FF00B0F0"/>
    <pageSetUpPr fitToPage="1"/>
  </sheetPr>
  <dimension ref="A1:AN53"/>
  <sheetViews>
    <sheetView workbookViewId="0" topLeftCell="D18">
      <selection activeCell="P31" sqref="P31:P34"/>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8" max="18" width="7.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9" max="39" width="18.421875" style="0" bestFit="1" customWidth="1"/>
    <col min="40" max="40" width="16.140625" style="0" customWidth="1"/>
  </cols>
  <sheetData>
    <row r="1" spans="1:28" ht="32.25" customHeight="1">
      <c r="A1" s="226"/>
      <c r="B1" s="244" t="s">
        <v>20</v>
      </c>
      <c r="C1" s="245"/>
      <c r="D1" s="245"/>
      <c r="E1" s="245"/>
      <c r="F1" s="245"/>
      <c r="G1" s="245"/>
      <c r="H1" s="245"/>
      <c r="I1" s="245"/>
      <c r="J1" s="245"/>
      <c r="K1" s="245"/>
      <c r="L1" s="245"/>
      <c r="M1" s="245"/>
      <c r="N1" s="245"/>
      <c r="O1" s="245"/>
      <c r="P1" s="245"/>
      <c r="Q1" s="245"/>
      <c r="R1" s="245"/>
      <c r="S1" s="245"/>
      <c r="T1" s="245"/>
      <c r="U1" s="245"/>
      <c r="V1" s="245"/>
      <c r="W1" s="245"/>
      <c r="X1" s="245"/>
      <c r="Y1" s="246"/>
      <c r="Z1" s="146" t="s">
        <v>22</v>
      </c>
      <c r="AA1" s="147"/>
      <c r="AB1" s="148"/>
    </row>
    <row r="2" spans="1:28" ht="30.75" customHeight="1">
      <c r="A2" s="227"/>
      <c r="B2" s="213" t="s">
        <v>21</v>
      </c>
      <c r="C2" s="214"/>
      <c r="D2" s="214"/>
      <c r="E2" s="214"/>
      <c r="F2" s="214"/>
      <c r="G2" s="214"/>
      <c r="H2" s="214"/>
      <c r="I2" s="214"/>
      <c r="J2" s="214"/>
      <c r="K2" s="214"/>
      <c r="L2" s="214"/>
      <c r="M2" s="214"/>
      <c r="N2" s="214"/>
      <c r="O2" s="214"/>
      <c r="P2" s="214"/>
      <c r="Q2" s="214"/>
      <c r="R2" s="214"/>
      <c r="S2" s="214"/>
      <c r="T2" s="214"/>
      <c r="U2" s="214"/>
      <c r="V2" s="214"/>
      <c r="W2" s="214"/>
      <c r="X2" s="214"/>
      <c r="Y2" s="215"/>
      <c r="Z2" s="198" t="s">
        <v>111</v>
      </c>
      <c r="AA2" s="199"/>
      <c r="AB2" s="200"/>
    </row>
    <row r="3" spans="1:28" ht="24" customHeight="1">
      <c r="A3" s="227"/>
      <c r="B3" s="216" t="s">
        <v>72</v>
      </c>
      <c r="C3" s="217"/>
      <c r="D3" s="217"/>
      <c r="E3" s="217"/>
      <c r="F3" s="217"/>
      <c r="G3" s="217"/>
      <c r="H3" s="217"/>
      <c r="I3" s="217"/>
      <c r="J3" s="217"/>
      <c r="K3" s="217"/>
      <c r="L3" s="217"/>
      <c r="M3" s="217"/>
      <c r="N3" s="217"/>
      <c r="O3" s="217"/>
      <c r="P3" s="217"/>
      <c r="Q3" s="217"/>
      <c r="R3" s="217"/>
      <c r="S3" s="217"/>
      <c r="T3" s="217"/>
      <c r="U3" s="217"/>
      <c r="V3" s="217"/>
      <c r="W3" s="217"/>
      <c r="X3" s="217"/>
      <c r="Y3" s="218"/>
      <c r="Z3" s="198" t="s">
        <v>114</v>
      </c>
      <c r="AA3" s="199"/>
      <c r="AB3" s="200"/>
    </row>
    <row r="4" spans="1:28" ht="15.75" customHeight="1" thickBot="1">
      <c r="A4" s="228"/>
      <c r="B4" s="219"/>
      <c r="C4" s="220"/>
      <c r="D4" s="220"/>
      <c r="E4" s="220"/>
      <c r="F4" s="220"/>
      <c r="G4" s="220"/>
      <c r="H4" s="220"/>
      <c r="I4" s="220"/>
      <c r="J4" s="220"/>
      <c r="K4" s="220"/>
      <c r="L4" s="220"/>
      <c r="M4" s="220"/>
      <c r="N4" s="220"/>
      <c r="O4" s="220"/>
      <c r="P4" s="220"/>
      <c r="Q4" s="220"/>
      <c r="R4" s="220"/>
      <c r="S4" s="220"/>
      <c r="T4" s="220"/>
      <c r="U4" s="220"/>
      <c r="V4" s="220"/>
      <c r="W4" s="220"/>
      <c r="X4" s="220"/>
      <c r="Y4" s="221"/>
      <c r="Z4" s="203" t="s">
        <v>112</v>
      </c>
      <c r="AA4" s="204"/>
      <c r="AB4" s="205"/>
    </row>
    <row r="5" spans="1:28" ht="9" customHeight="1" thickBot="1">
      <c r="A5" s="101"/>
      <c r="B5" s="99"/>
      <c r="C5" s="100"/>
      <c r="D5" s="8"/>
      <c r="E5" s="8"/>
      <c r="F5" s="8"/>
      <c r="G5" s="8"/>
      <c r="H5" s="8"/>
      <c r="I5" s="8"/>
      <c r="J5" s="8"/>
      <c r="K5" s="8"/>
      <c r="L5" s="8"/>
      <c r="M5" s="8"/>
      <c r="N5" s="8"/>
      <c r="O5" s="8"/>
      <c r="P5" s="8"/>
      <c r="Q5" s="8"/>
      <c r="R5" s="8"/>
      <c r="S5" s="8"/>
      <c r="T5" s="8"/>
      <c r="U5" s="8"/>
      <c r="V5" s="8"/>
      <c r="W5" s="8"/>
      <c r="X5" s="9"/>
      <c r="Y5" s="8"/>
      <c r="Z5" s="10"/>
      <c r="AA5" s="2"/>
      <c r="AB5" s="102"/>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3"/>
    </row>
    <row r="7" spans="1:28" ht="15" customHeight="1">
      <c r="A7" s="168" t="s">
        <v>0</v>
      </c>
      <c r="B7" s="169"/>
      <c r="C7" s="177" t="s">
        <v>115</v>
      </c>
      <c r="D7" s="178"/>
      <c r="E7" s="178"/>
      <c r="F7" s="178"/>
      <c r="G7" s="178"/>
      <c r="H7" s="178"/>
      <c r="I7" s="178"/>
      <c r="J7" s="178"/>
      <c r="K7" s="179"/>
      <c r="L7" s="106"/>
      <c r="M7" s="96"/>
      <c r="N7" s="96"/>
      <c r="O7" s="96"/>
      <c r="P7" s="96"/>
      <c r="Q7" s="98"/>
      <c r="R7" s="249" t="s">
        <v>81</v>
      </c>
      <c r="S7" s="250"/>
      <c r="T7" s="251"/>
      <c r="U7" s="262">
        <v>44202</v>
      </c>
      <c r="V7" s="263"/>
      <c r="W7" s="249" t="s">
        <v>77</v>
      </c>
      <c r="X7" s="251"/>
      <c r="Y7" s="268" t="s">
        <v>80</v>
      </c>
      <c r="Z7" s="269"/>
      <c r="AA7" s="290"/>
      <c r="AB7" s="291"/>
    </row>
    <row r="8" spans="1:28" ht="15" customHeight="1">
      <c r="A8" s="170"/>
      <c r="B8" s="171"/>
      <c r="C8" s="180"/>
      <c r="D8" s="181"/>
      <c r="E8" s="181"/>
      <c r="F8" s="181"/>
      <c r="G8" s="181"/>
      <c r="H8" s="181"/>
      <c r="I8" s="181"/>
      <c r="J8" s="181"/>
      <c r="K8" s="182"/>
      <c r="L8" s="106"/>
      <c r="M8" s="96"/>
      <c r="N8" s="96"/>
      <c r="O8" s="96"/>
      <c r="P8" s="96"/>
      <c r="Q8" s="98"/>
      <c r="R8" s="252"/>
      <c r="S8" s="253"/>
      <c r="T8" s="254"/>
      <c r="U8" s="264"/>
      <c r="V8" s="265"/>
      <c r="W8" s="252"/>
      <c r="X8" s="254"/>
      <c r="Y8" s="211" t="s">
        <v>78</v>
      </c>
      <c r="Z8" s="212"/>
      <c r="AA8" s="149"/>
      <c r="AB8" s="150"/>
    </row>
    <row r="9" spans="1:28" ht="15" customHeight="1" thickBot="1">
      <c r="A9" s="172"/>
      <c r="B9" s="173"/>
      <c r="C9" s="183"/>
      <c r="D9" s="184"/>
      <c r="E9" s="184"/>
      <c r="F9" s="184"/>
      <c r="G9" s="184"/>
      <c r="H9" s="184"/>
      <c r="I9" s="184"/>
      <c r="J9" s="184"/>
      <c r="K9" s="185"/>
      <c r="L9" s="106"/>
      <c r="M9" s="96"/>
      <c r="N9" s="96"/>
      <c r="O9" s="96"/>
      <c r="P9" s="96"/>
      <c r="Q9" s="98"/>
      <c r="R9" s="255"/>
      <c r="S9" s="256"/>
      <c r="T9" s="257"/>
      <c r="U9" s="266"/>
      <c r="V9" s="267"/>
      <c r="W9" s="255"/>
      <c r="X9" s="257"/>
      <c r="Y9" s="209" t="s">
        <v>79</v>
      </c>
      <c r="Z9" s="210"/>
      <c r="AA9" s="151" t="s">
        <v>116</v>
      </c>
      <c r="AB9" s="152"/>
    </row>
    <row r="10" spans="1:28" ht="9" customHeight="1" thickBot="1">
      <c r="A10" s="97"/>
      <c r="B10" s="107"/>
      <c r="C10" s="14"/>
      <c r="D10" s="14"/>
      <c r="E10" s="14"/>
      <c r="F10" s="14"/>
      <c r="G10" s="14"/>
      <c r="H10" s="14"/>
      <c r="I10" s="14"/>
      <c r="J10" s="14"/>
      <c r="K10" s="14"/>
      <c r="L10" s="14"/>
      <c r="M10" s="128"/>
      <c r="N10" s="128"/>
      <c r="O10" s="128"/>
      <c r="P10" s="128"/>
      <c r="Q10" s="128"/>
      <c r="R10" s="114"/>
      <c r="S10" s="114"/>
      <c r="T10" s="114"/>
      <c r="U10" s="114"/>
      <c r="V10" s="114"/>
      <c r="W10" s="111"/>
      <c r="X10" s="111"/>
      <c r="Y10" s="111"/>
      <c r="Z10" s="111"/>
      <c r="AA10" s="111"/>
      <c r="AB10" s="112"/>
    </row>
    <row r="11" spans="1:28" ht="39" customHeight="1" thickBot="1">
      <c r="A11" s="247" t="s">
        <v>88</v>
      </c>
      <c r="B11" s="248"/>
      <c r="C11" s="186" t="s">
        <v>117</v>
      </c>
      <c r="D11" s="187"/>
      <c r="E11" s="187"/>
      <c r="F11" s="187"/>
      <c r="G11" s="187"/>
      <c r="H11" s="187"/>
      <c r="I11" s="187"/>
      <c r="J11" s="187"/>
      <c r="K11" s="188"/>
      <c r="L11" s="68"/>
      <c r="M11" s="194" t="s">
        <v>83</v>
      </c>
      <c r="N11" s="195"/>
      <c r="O11" s="195"/>
      <c r="P11" s="195"/>
      <c r="Q11" s="196"/>
      <c r="R11" s="206" t="s">
        <v>118</v>
      </c>
      <c r="S11" s="207"/>
      <c r="T11" s="207"/>
      <c r="U11" s="207"/>
      <c r="V11" s="208"/>
      <c r="W11" s="194" t="s">
        <v>82</v>
      </c>
      <c r="X11" s="196"/>
      <c r="Y11" s="280" t="s">
        <v>119</v>
      </c>
      <c r="Z11" s="281"/>
      <c r="AA11" s="281"/>
      <c r="AB11" s="282"/>
    </row>
    <row r="12" spans="1:28" ht="9" customHeight="1" thickBot="1">
      <c r="A12" s="75"/>
      <c r="B12" s="113"/>
      <c r="C12" s="189"/>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6"/>
      <c r="AB12" s="104"/>
    </row>
    <row r="13" spans="1:28" s="1" customFormat="1" ht="37.5" customHeight="1" thickBot="1">
      <c r="A13" s="168" t="s">
        <v>90</v>
      </c>
      <c r="B13" s="169"/>
      <c r="C13" s="292" t="s">
        <v>127</v>
      </c>
      <c r="D13" s="293"/>
      <c r="E13" s="293"/>
      <c r="F13" s="293"/>
      <c r="G13" s="293"/>
      <c r="H13" s="293"/>
      <c r="I13" s="293"/>
      <c r="J13" s="293"/>
      <c r="K13" s="293"/>
      <c r="L13" s="293"/>
      <c r="M13" s="293"/>
      <c r="N13" s="293"/>
      <c r="O13" s="293"/>
      <c r="P13" s="293"/>
      <c r="Q13" s="294"/>
      <c r="R13" s="8"/>
      <c r="S13" s="197" t="s">
        <v>18</v>
      </c>
      <c r="T13" s="197"/>
      <c r="U13" s="129">
        <v>425</v>
      </c>
      <c r="V13" s="284" t="s">
        <v>19</v>
      </c>
      <c r="W13" s="197"/>
      <c r="X13" s="197"/>
      <c r="Y13" s="197"/>
      <c r="Z13" s="8"/>
      <c r="AA13" s="288">
        <v>0.4</v>
      </c>
      <c r="AB13" s="289"/>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5"/>
    </row>
    <row r="15" spans="1:28" ht="24" customHeight="1" thickBot="1">
      <c r="A15" s="222" t="s">
        <v>1</v>
      </c>
      <c r="B15" s="223"/>
      <c r="C15" s="127" t="s">
        <v>68</v>
      </c>
      <c r="D15" s="201" t="s">
        <v>23</v>
      </c>
      <c r="E15" s="258"/>
      <c r="F15" s="201" t="s">
        <v>24</v>
      </c>
      <c r="G15" s="258"/>
      <c r="H15" s="201" t="s">
        <v>25</v>
      </c>
      <c r="I15" s="202"/>
      <c r="J15" s="124"/>
      <c r="K15" s="67"/>
      <c r="L15" s="124"/>
      <c r="M15" s="4"/>
      <c r="N15" s="4"/>
      <c r="O15" s="4"/>
      <c r="P15" s="4"/>
      <c r="Q15" s="285" t="s">
        <v>2</v>
      </c>
      <c r="R15" s="286"/>
      <c r="S15" s="286"/>
      <c r="T15" s="286"/>
      <c r="U15" s="286"/>
      <c r="V15" s="286"/>
      <c r="W15" s="286"/>
      <c r="X15" s="286"/>
      <c r="Y15" s="286"/>
      <c r="Z15" s="286"/>
      <c r="AA15" s="286"/>
      <c r="AB15" s="287"/>
    </row>
    <row r="16" spans="1:28" ht="35.25" customHeight="1" thickBot="1">
      <c r="A16" s="224"/>
      <c r="B16" s="225"/>
      <c r="C16" s="108"/>
      <c r="D16" s="229"/>
      <c r="E16" s="283"/>
      <c r="F16" s="229"/>
      <c r="G16" s="283"/>
      <c r="H16" s="229" t="s">
        <v>116</v>
      </c>
      <c r="I16" s="230"/>
      <c r="J16" s="124"/>
      <c r="K16" s="124"/>
      <c r="L16" s="124"/>
      <c r="M16" s="4"/>
      <c r="N16" s="4"/>
      <c r="O16" s="4"/>
      <c r="P16" s="4"/>
      <c r="Q16" s="191" t="s">
        <v>3</v>
      </c>
      <c r="R16" s="192"/>
      <c r="S16" s="192"/>
      <c r="T16" s="192"/>
      <c r="U16" s="192"/>
      <c r="V16" s="193"/>
      <c r="W16" s="259" t="s">
        <v>4</v>
      </c>
      <c r="X16" s="192"/>
      <c r="Y16" s="192"/>
      <c r="Z16" s="192"/>
      <c r="AA16" s="192"/>
      <c r="AB16" s="260"/>
    </row>
    <row r="17" spans="1:30" ht="27" customHeight="1">
      <c r="A17" s="3"/>
      <c r="B17" s="4"/>
      <c r="C17" s="4"/>
      <c r="D17" s="13"/>
      <c r="E17" s="13"/>
      <c r="F17" s="13"/>
      <c r="G17" s="13"/>
      <c r="H17" s="13"/>
      <c r="I17" s="13"/>
      <c r="J17" s="13"/>
      <c r="K17" s="13"/>
      <c r="L17" s="13"/>
      <c r="M17" s="4"/>
      <c r="N17" s="4"/>
      <c r="O17" s="4"/>
      <c r="P17" s="4"/>
      <c r="Q17" s="165" t="s">
        <v>5</v>
      </c>
      <c r="R17" s="166"/>
      <c r="S17" s="167"/>
      <c r="T17" s="270" t="s">
        <v>6</v>
      </c>
      <c r="U17" s="166"/>
      <c r="V17" s="167"/>
      <c r="W17" s="270" t="s">
        <v>5</v>
      </c>
      <c r="X17" s="166"/>
      <c r="Y17" s="167"/>
      <c r="Z17" s="270" t="s">
        <v>6</v>
      </c>
      <c r="AA17" s="166"/>
      <c r="AB17" s="274"/>
      <c r="AC17" s="18"/>
      <c r="AD17" s="18"/>
    </row>
    <row r="18" spans="1:30" ht="18" customHeight="1" thickBot="1">
      <c r="A18" s="7"/>
      <c r="B18" s="8"/>
      <c r="C18" s="13"/>
      <c r="D18" s="13"/>
      <c r="E18" s="13"/>
      <c r="F18" s="13"/>
      <c r="G18" s="74"/>
      <c r="H18" s="74"/>
      <c r="I18" s="74"/>
      <c r="J18" s="74"/>
      <c r="K18" s="74"/>
      <c r="L18" s="74"/>
      <c r="M18" s="13"/>
      <c r="N18" s="13"/>
      <c r="O18" s="13"/>
      <c r="P18" s="13"/>
      <c r="Q18" s="162"/>
      <c r="R18" s="163"/>
      <c r="S18" s="164"/>
      <c r="T18" s="240"/>
      <c r="U18" s="163"/>
      <c r="V18" s="164"/>
      <c r="W18" s="240">
        <v>415112571</v>
      </c>
      <c r="X18" s="163"/>
      <c r="Y18" s="164"/>
      <c r="Z18" s="240">
        <v>412410812</v>
      </c>
      <c r="AA18" s="163"/>
      <c r="AB18" s="261"/>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3"/>
    </row>
    <row r="20" spans="1:28" ht="17.25" customHeight="1" hidden="1">
      <c r="A20" s="275" t="s">
        <v>87</v>
      </c>
      <c r="B20" s="27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8"/>
    </row>
    <row r="21" spans="1:28" ht="15" customHeight="1" hidden="1">
      <c r="A21" s="300" t="s">
        <v>7</v>
      </c>
      <c r="B21" s="295" t="s">
        <v>8</v>
      </c>
      <c r="C21" s="296"/>
      <c r="D21" s="271" t="s">
        <v>9</v>
      </c>
      <c r="E21" s="272"/>
      <c r="F21" s="272"/>
      <c r="G21" s="272"/>
      <c r="H21" s="272"/>
      <c r="I21" s="272"/>
      <c r="J21" s="272"/>
      <c r="K21" s="272"/>
      <c r="L21" s="272"/>
      <c r="M21" s="272"/>
      <c r="N21" s="272"/>
      <c r="O21" s="273"/>
      <c r="P21" s="279" t="s">
        <v>10</v>
      </c>
      <c r="Q21" s="279" t="s">
        <v>95</v>
      </c>
      <c r="R21" s="279"/>
      <c r="S21" s="279"/>
      <c r="T21" s="279"/>
      <c r="U21" s="279"/>
      <c r="V21" s="279"/>
      <c r="W21" s="279"/>
      <c r="X21" s="279"/>
      <c r="Y21" s="279"/>
      <c r="Z21" s="279"/>
      <c r="AA21" s="279"/>
      <c r="AB21" s="329"/>
    </row>
    <row r="22" spans="1:28" ht="27" customHeight="1" hidden="1">
      <c r="A22" s="301"/>
      <c r="B22" s="297"/>
      <c r="C22" s="298"/>
      <c r="D22" s="271" t="s">
        <v>68</v>
      </c>
      <c r="E22" s="272"/>
      <c r="F22" s="273"/>
      <c r="G22" s="271" t="s">
        <v>23</v>
      </c>
      <c r="H22" s="272"/>
      <c r="I22" s="273"/>
      <c r="J22" s="271" t="s">
        <v>24</v>
      </c>
      <c r="K22" s="272"/>
      <c r="L22" s="273"/>
      <c r="M22" s="271" t="s">
        <v>25</v>
      </c>
      <c r="N22" s="272"/>
      <c r="O22" s="273"/>
      <c r="P22" s="273"/>
      <c r="Q22" s="279"/>
      <c r="R22" s="279"/>
      <c r="S22" s="279"/>
      <c r="T22" s="279"/>
      <c r="U22" s="279"/>
      <c r="V22" s="279"/>
      <c r="W22" s="279"/>
      <c r="X22" s="279"/>
      <c r="Y22" s="279"/>
      <c r="Z22" s="279"/>
      <c r="AA22" s="279"/>
      <c r="AB22" s="329"/>
    </row>
    <row r="23" spans="1:28" ht="15.75" hidden="1" thickBot="1">
      <c r="A23" s="364"/>
      <c r="B23" s="340"/>
      <c r="C23" s="341"/>
      <c r="D23" s="231"/>
      <c r="E23" s="232"/>
      <c r="F23" s="233"/>
      <c r="G23" s="231"/>
      <c r="H23" s="232"/>
      <c r="I23" s="233"/>
      <c r="J23" s="231"/>
      <c r="K23" s="232"/>
      <c r="L23" s="233"/>
      <c r="M23" s="231"/>
      <c r="N23" s="232"/>
      <c r="O23" s="233"/>
      <c r="P23" s="241"/>
      <c r="Q23" s="312"/>
      <c r="R23" s="312"/>
      <c r="S23" s="312"/>
      <c r="T23" s="312"/>
      <c r="U23" s="312"/>
      <c r="V23" s="312"/>
      <c r="W23" s="312"/>
      <c r="X23" s="312"/>
      <c r="Y23" s="312"/>
      <c r="Z23" s="312"/>
      <c r="AA23" s="312"/>
      <c r="AB23" s="313"/>
    </row>
    <row r="24" spans="1:28" ht="15.75" hidden="1" thickBot="1">
      <c r="A24" s="364"/>
      <c r="B24" s="342"/>
      <c r="C24" s="343"/>
      <c r="D24" s="234"/>
      <c r="E24" s="235"/>
      <c r="F24" s="236"/>
      <c r="G24" s="234"/>
      <c r="H24" s="235"/>
      <c r="I24" s="236"/>
      <c r="J24" s="234"/>
      <c r="K24" s="235"/>
      <c r="L24" s="236"/>
      <c r="M24" s="234"/>
      <c r="N24" s="235"/>
      <c r="O24" s="236"/>
      <c r="P24" s="242"/>
      <c r="Q24" s="312"/>
      <c r="R24" s="312"/>
      <c r="S24" s="312"/>
      <c r="T24" s="312"/>
      <c r="U24" s="312"/>
      <c r="V24" s="312"/>
      <c r="W24" s="312"/>
      <c r="X24" s="312"/>
      <c r="Y24" s="312"/>
      <c r="Z24" s="312"/>
      <c r="AA24" s="312"/>
      <c r="AB24" s="313"/>
    </row>
    <row r="25" spans="1:28" ht="15.75" hidden="1" thickBot="1">
      <c r="A25" s="364"/>
      <c r="B25" s="342"/>
      <c r="C25" s="343"/>
      <c r="D25" s="234"/>
      <c r="E25" s="235"/>
      <c r="F25" s="236"/>
      <c r="G25" s="234"/>
      <c r="H25" s="235"/>
      <c r="I25" s="236"/>
      <c r="J25" s="234"/>
      <c r="K25" s="235"/>
      <c r="L25" s="236"/>
      <c r="M25" s="234"/>
      <c r="N25" s="235"/>
      <c r="O25" s="236"/>
      <c r="P25" s="242"/>
      <c r="Q25" s="312"/>
      <c r="R25" s="312"/>
      <c r="S25" s="312"/>
      <c r="T25" s="312"/>
      <c r="U25" s="312"/>
      <c r="V25" s="312"/>
      <c r="W25" s="312"/>
      <c r="X25" s="312"/>
      <c r="Y25" s="312"/>
      <c r="Z25" s="312"/>
      <c r="AA25" s="312"/>
      <c r="AB25" s="313"/>
    </row>
    <row r="26" spans="1:28" ht="30.75" customHeight="1" hidden="1" thickBot="1">
      <c r="A26" s="302"/>
      <c r="B26" s="342"/>
      <c r="C26" s="343"/>
      <c r="D26" s="234"/>
      <c r="E26" s="235"/>
      <c r="F26" s="236"/>
      <c r="G26" s="234"/>
      <c r="H26" s="235"/>
      <c r="I26" s="236"/>
      <c r="J26" s="234"/>
      <c r="K26" s="235"/>
      <c r="L26" s="236"/>
      <c r="M26" s="234"/>
      <c r="N26" s="235"/>
      <c r="O26" s="236"/>
      <c r="P26" s="242"/>
      <c r="Q26" s="314"/>
      <c r="R26" s="314"/>
      <c r="S26" s="314"/>
      <c r="T26" s="314"/>
      <c r="U26" s="314"/>
      <c r="V26" s="314"/>
      <c r="W26" s="314"/>
      <c r="X26" s="314"/>
      <c r="Y26" s="314"/>
      <c r="Z26" s="314"/>
      <c r="AA26" s="314"/>
      <c r="AB26" s="315"/>
    </row>
    <row r="27" spans="1:28" ht="51.75" customHeight="1" hidden="1">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7"/>
    </row>
    <row r="28" spans="1:28" ht="17.25" customHeight="1">
      <c r="A28" s="275" t="s">
        <v>87</v>
      </c>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8"/>
    </row>
    <row r="29" spans="1:28" ht="15" customHeight="1">
      <c r="A29" s="300" t="s">
        <v>7</v>
      </c>
      <c r="B29" s="295" t="s">
        <v>8</v>
      </c>
      <c r="C29" s="296"/>
      <c r="D29" s="271" t="s">
        <v>9</v>
      </c>
      <c r="E29" s="272"/>
      <c r="F29" s="272"/>
      <c r="G29" s="272"/>
      <c r="H29" s="272"/>
      <c r="I29" s="272"/>
      <c r="J29" s="272"/>
      <c r="K29" s="272"/>
      <c r="L29" s="272"/>
      <c r="M29" s="272"/>
      <c r="N29" s="272"/>
      <c r="O29" s="273"/>
      <c r="P29" s="279" t="s">
        <v>10</v>
      </c>
      <c r="Q29" s="279" t="s">
        <v>95</v>
      </c>
      <c r="R29" s="279"/>
      <c r="S29" s="279"/>
      <c r="T29" s="279"/>
      <c r="U29" s="279"/>
      <c r="V29" s="279"/>
      <c r="W29" s="279"/>
      <c r="X29" s="279"/>
      <c r="Y29" s="279"/>
      <c r="Z29" s="279"/>
      <c r="AA29" s="279"/>
      <c r="AB29" s="329"/>
    </row>
    <row r="30" spans="1:28" ht="27" customHeight="1">
      <c r="A30" s="301"/>
      <c r="B30" s="297"/>
      <c r="C30" s="298"/>
      <c r="D30" s="271" t="s">
        <v>68</v>
      </c>
      <c r="E30" s="272"/>
      <c r="F30" s="273"/>
      <c r="G30" s="271" t="s">
        <v>23</v>
      </c>
      <c r="H30" s="272"/>
      <c r="I30" s="273"/>
      <c r="J30" s="271" t="s">
        <v>24</v>
      </c>
      <c r="K30" s="272"/>
      <c r="L30" s="273"/>
      <c r="M30" s="271" t="s">
        <v>25</v>
      </c>
      <c r="N30" s="272"/>
      <c r="O30" s="273"/>
      <c r="P30" s="273"/>
      <c r="Q30" s="279"/>
      <c r="R30" s="279"/>
      <c r="S30" s="279"/>
      <c r="T30" s="279"/>
      <c r="U30" s="279"/>
      <c r="V30" s="279"/>
      <c r="W30" s="279"/>
      <c r="X30" s="279"/>
      <c r="Y30" s="279"/>
      <c r="Z30" s="279"/>
      <c r="AA30" s="279"/>
      <c r="AB30" s="329"/>
    </row>
    <row r="31" spans="1:28" ht="15">
      <c r="A31" s="364"/>
      <c r="B31" s="340"/>
      <c r="C31" s="341"/>
      <c r="D31" s="231"/>
      <c r="E31" s="232"/>
      <c r="F31" s="233"/>
      <c r="G31" s="231"/>
      <c r="H31" s="232"/>
      <c r="I31" s="233"/>
      <c r="J31" s="231"/>
      <c r="K31" s="232"/>
      <c r="L31" s="233"/>
      <c r="M31" s="231"/>
      <c r="N31" s="232"/>
      <c r="O31" s="233"/>
      <c r="P31" s="241"/>
      <c r="Q31" s="312"/>
      <c r="R31" s="312"/>
      <c r="S31" s="312"/>
      <c r="T31" s="312"/>
      <c r="U31" s="312"/>
      <c r="V31" s="312"/>
      <c r="W31" s="312"/>
      <c r="X31" s="312"/>
      <c r="Y31" s="312"/>
      <c r="Z31" s="312"/>
      <c r="AA31" s="312"/>
      <c r="AB31" s="313"/>
    </row>
    <row r="32" spans="1:28" ht="15">
      <c r="A32" s="364"/>
      <c r="B32" s="342"/>
      <c r="C32" s="343"/>
      <c r="D32" s="234"/>
      <c r="E32" s="235"/>
      <c r="F32" s="236"/>
      <c r="G32" s="234"/>
      <c r="H32" s="235"/>
      <c r="I32" s="236"/>
      <c r="J32" s="234"/>
      <c r="K32" s="235"/>
      <c r="L32" s="236"/>
      <c r="M32" s="234"/>
      <c r="N32" s="235"/>
      <c r="O32" s="236"/>
      <c r="P32" s="242"/>
      <c r="Q32" s="312"/>
      <c r="R32" s="312"/>
      <c r="S32" s="312"/>
      <c r="T32" s="312"/>
      <c r="U32" s="312"/>
      <c r="V32" s="312"/>
      <c r="W32" s="312"/>
      <c r="X32" s="312"/>
      <c r="Y32" s="312"/>
      <c r="Z32" s="312"/>
      <c r="AA32" s="312"/>
      <c r="AB32" s="313"/>
    </row>
    <row r="33" spans="1:28" ht="15">
      <c r="A33" s="364"/>
      <c r="B33" s="342"/>
      <c r="C33" s="343"/>
      <c r="D33" s="234"/>
      <c r="E33" s="235"/>
      <c r="F33" s="236"/>
      <c r="G33" s="234"/>
      <c r="H33" s="235"/>
      <c r="I33" s="236"/>
      <c r="J33" s="234"/>
      <c r="K33" s="235"/>
      <c r="L33" s="236"/>
      <c r="M33" s="234"/>
      <c r="N33" s="235"/>
      <c r="O33" s="236"/>
      <c r="P33" s="242"/>
      <c r="Q33" s="312"/>
      <c r="R33" s="312"/>
      <c r="S33" s="312"/>
      <c r="T33" s="312"/>
      <c r="U33" s="312"/>
      <c r="V33" s="312"/>
      <c r="W33" s="312"/>
      <c r="X33" s="312"/>
      <c r="Y33" s="312"/>
      <c r="Z33" s="312"/>
      <c r="AA33" s="312"/>
      <c r="AB33" s="313"/>
    </row>
    <row r="34" spans="1:28" ht="30.75" customHeight="1">
      <c r="A34" s="302"/>
      <c r="B34" s="342"/>
      <c r="C34" s="343"/>
      <c r="D34" s="234"/>
      <c r="E34" s="235"/>
      <c r="F34" s="236"/>
      <c r="G34" s="234"/>
      <c r="H34" s="235"/>
      <c r="I34" s="236"/>
      <c r="J34" s="234"/>
      <c r="K34" s="235"/>
      <c r="L34" s="236"/>
      <c r="M34" s="234"/>
      <c r="N34" s="235"/>
      <c r="O34" s="236"/>
      <c r="P34" s="242"/>
      <c r="Q34" s="314"/>
      <c r="R34" s="314"/>
      <c r="S34" s="314"/>
      <c r="T34" s="314"/>
      <c r="U34" s="314"/>
      <c r="V34" s="314"/>
      <c r="W34" s="314"/>
      <c r="X34" s="314"/>
      <c r="Y34" s="314"/>
      <c r="Z34" s="314"/>
      <c r="AA34" s="314"/>
      <c r="AB34" s="315"/>
    </row>
    <row r="35" spans="1:40" ht="36.75" customHeight="1">
      <c r="A35" s="300" t="s">
        <v>7</v>
      </c>
      <c r="B35" s="279" t="s">
        <v>70</v>
      </c>
      <c r="C35" s="279" t="s">
        <v>8</v>
      </c>
      <c r="D35" s="279" t="s">
        <v>67</v>
      </c>
      <c r="E35" s="279"/>
      <c r="F35" s="279"/>
      <c r="G35" s="279"/>
      <c r="H35" s="279"/>
      <c r="I35" s="279"/>
      <c r="J35" s="279"/>
      <c r="K35" s="279"/>
      <c r="L35" s="279"/>
      <c r="M35" s="279"/>
      <c r="N35" s="279"/>
      <c r="O35" s="279"/>
      <c r="P35" s="279"/>
      <c r="Q35" s="279" t="s">
        <v>96</v>
      </c>
      <c r="R35" s="279"/>
      <c r="S35" s="279"/>
      <c r="T35" s="279"/>
      <c r="U35" s="279"/>
      <c r="V35" s="279"/>
      <c r="W35" s="279"/>
      <c r="X35" s="279"/>
      <c r="Y35" s="279"/>
      <c r="Z35" s="279"/>
      <c r="AA35" s="279"/>
      <c r="AB35" s="279"/>
      <c r="AE35" s="92"/>
      <c r="AF35" s="92"/>
      <c r="AG35" s="92"/>
      <c r="AH35" s="92"/>
      <c r="AI35" s="92"/>
      <c r="AJ35" s="92"/>
      <c r="AK35" s="92"/>
      <c r="AL35" s="92"/>
      <c r="AM35" s="92"/>
      <c r="AN35" s="91"/>
    </row>
    <row r="36" spans="1:40" ht="25.5" customHeight="1">
      <c r="A36" s="300"/>
      <c r="B36" s="279"/>
      <c r="C36" s="299"/>
      <c r="D36" s="123" t="s">
        <v>46</v>
      </c>
      <c r="E36" s="123" t="s">
        <v>47</v>
      </c>
      <c r="F36" s="123" t="s">
        <v>48</v>
      </c>
      <c r="G36" s="123" t="s">
        <v>49</v>
      </c>
      <c r="H36" s="123" t="s">
        <v>50</v>
      </c>
      <c r="I36" s="123" t="s">
        <v>51</v>
      </c>
      <c r="J36" s="123" t="s">
        <v>52</v>
      </c>
      <c r="K36" s="123" t="s">
        <v>53</v>
      </c>
      <c r="L36" s="123" t="s">
        <v>54</v>
      </c>
      <c r="M36" s="123" t="s">
        <v>55</v>
      </c>
      <c r="N36" s="123" t="s">
        <v>56</v>
      </c>
      <c r="O36" s="123" t="s">
        <v>57</v>
      </c>
      <c r="P36" s="123" t="s">
        <v>10</v>
      </c>
      <c r="Q36" s="297" t="s">
        <v>91</v>
      </c>
      <c r="R36" s="308"/>
      <c r="S36" s="308"/>
      <c r="T36" s="298"/>
      <c r="U36" s="297" t="s">
        <v>92</v>
      </c>
      <c r="V36" s="308"/>
      <c r="W36" s="308"/>
      <c r="X36" s="298"/>
      <c r="Y36" s="297" t="s">
        <v>93</v>
      </c>
      <c r="Z36" s="308"/>
      <c r="AA36" s="308"/>
      <c r="AB36" s="309"/>
      <c r="AE36" s="92"/>
      <c r="AF36" s="92"/>
      <c r="AG36" s="92"/>
      <c r="AH36" s="92"/>
      <c r="AI36" s="92"/>
      <c r="AJ36" s="92"/>
      <c r="AK36" s="92"/>
      <c r="AL36" s="92"/>
      <c r="AM36" s="92"/>
      <c r="AN36" s="91"/>
    </row>
    <row r="37" spans="1:40" ht="97.5" customHeight="1" thickBot="1">
      <c r="A37" s="87" t="str">
        <f>+C13</f>
        <v>Ejercer a 1500 casos nuevos asignados por Comité de Enlaces representacíón jurídica.</v>
      </c>
      <c r="B37" s="88">
        <f>+AA13</f>
        <v>0.4</v>
      </c>
      <c r="C37" s="130">
        <v>425</v>
      </c>
      <c r="D37" s="89"/>
      <c r="E37" s="89"/>
      <c r="F37" s="89"/>
      <c r="G37" s="89"/>
      <c r="H37" s="89"/>
      <c r="I37" s="131"/>
      <c r="J37" s="130">
        <v>135</v>
      </c>
      <c r="K37" s="131">
        <v>53</v>
      </c>
      <c r="L37" s="131">
        <v>71</v>
      </c>
      <c r="M37" s="131">
        <v>64</v>
      </c>
      <c r="N37" s="131">
        <v>72</v>
      </c>
      <c r="O37" s="131">
        <v>50</v>
      </c>
      <c r="P37" s="130">
        <f>SUM(D37:O37)</f>
        <v>445</v>
      </c>
      <c r="Q37" s="174" t="s">
        <v>159</v>
      </c>
      <c r="R37" s="175"/>
      <c r="S37" s="175"/>
      <c r="T37" s="176"/>
      <c r="U37" s="321"/>
      <c r="V37" s="322"/>
      <c r="W37" s="322"/>
      <c r="X37" s="323"/>
      <c r="Y37" s="174" t="s">
        <v>160</v>
      </c>
      <c r="Z37" s="175"/>
      <c r="AA37" s="175"/>
      <c r="AB37" s="324"/>
      <c r="AC37" s="86"/>
      <c r="AE37" s="92"/>
      <c r="AF37" s="92"/>
      <c r="AG37" s="92"/>
      <c r="AH37" s="92"/>
      <c r="AI37" s="92"/>
      <c r="AJ37" s="92"/>
      <c r="AK37" s="92"/>
      <c r="AL37" s="92"/>
      <c r="AM37" s="92"/>
      <c r="AN37" s="91"/>
    </row>
    <row r="38" spans="1:40" ht="18.75">
      <c r="A38" s="316"/>
      <c r="B38" s="298"/>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7"/>
      <c r="AD38" s="16"/>
      <c r="AE38" s="92"/>
      <c r="AF38" s="92"/>
      <c r="AG38" s="92"/>
      <c r="AH38" s="92"/>
      <c r="AI38" s="92"/>
      <c r="AJ38" s="92"/>
      <c r="AK38" s="92"/>
      <c r="AL38" s="92"/>
      <c r="AM38" s="92"/>
      <c r="AN38" s="91"/>
    </row>
    <row r="39" spans="1:40" ht="15" customHeight="1">
      <c r="A39" s="300" t="s">
        <v>13</v>
      </c>
      <c r="B39" s="310" t="s">
        <v>69</v>
      </c>
      <c r="C39" s="279" t="s">
        <v>14</v>
      </c>
      <c r="D39" s="279"/>
      <c r="E39" s="279"/>
      <c r="F39" s="279"/>
      <c r="G39" s="279"/>
      <c r="H39" s="279"/>
      <c r="I39" s="279"/>
      <c r="J39" s="279"/>
      <c r="K39" s="279"/>
      <c r="L39" s="279"/>
      <c r="M39" s="279"/>
      <c r="N39" s="279"/>
      <c r="O39" s="279"/>
      <c r="P39" s="279"/>
      <c r="Q39" s="271" t="s">
        <v>89</v>
      </c>
      <c r="R39" s="272"/>
      <c r="S39" s="272"/>
      <c r="T39" s="272"/>
      <c r="U39" s="272"/>
      <c r="V39" s="272"/>
      <c r="W39" s="272"/>
      <c r="X39" s="272"/>
      <c r="Y39" s="272"/>
      <c r="Z39" s="272"/>
      <c r="AA39" s="272"/>
      <c r="AB39" s="318"/>
      <c r="AE39" s="92"/>
      <c r="AF39" s="92"/>
      <c r="AG39" s="92"/>
      <c r="AH39" s="92"/>
      <c r="AI39" s="92"/>
      <c r="AJ39" s="92"/>
      <c r="AK39" s="92"/>
      <c r="AL39" s="92"/>
      <c r="AM39" s="92"/>
      <c r="AN39" s="91"/>
    </row>
    <row r="40" spans="1:40" ht="25.5" customHeight="1">
      <c r="A40" s="300"/>
      <c r="B40" s="311"/>
      <c r="C40" s="123" t="s">
        <v>15</v>
      </c>
      <c r="D40" s="123" t="s">
        <v>43</v>
      </c>
      <c r="E40" s="123" t="s">
        <v>44</v>
      </c>
      <c r="F40" s="123" t="s">
        <v>45</v>
      </c>
      <c r="G40" s="123" t="s">
        <v>58</v>
      </c>
      <c r="H40" s="123" t="s">
        <v>59</v>
      </c>
      <c r="I40" s="123" t="s">
        <v>60</v>
      </c>
      <c r="J40" s="123" t="s">
        <v>61</v>
      </c>
      <c r="K40" s="123" t="s">
        <v>62</v>
      </c>
      <c r="L40" s="123" t="s">
        <v>63</v>
      </c>
      <c r="M40" s="123" t="s">
        <v>64</v>
      </c>
      <c r="N40" s="123" t="s">
        <v>65</v>
      </c>
      <c r="O40" s="123" t="s">
        <v>66</v>
      </c>
      <c r="P40" s="123" t="s">
        <v>71</v>
      </c>
      <c r="Q40" s="271" t="s">
        <v>94</v>
      </c>
      <c r="R40" s="272"/>
      <c r="S40" s="272"/>
      <c r="T40" s="272"/>
      <c r="U40" s="272"/>
      <c r="V40" s="272"/>
      <c r="W40" s="272"/>
      <c r="X40" s="272"/>
      <c r="Y40" s="272"/>
      <c r="Z40" s="272"/>
      <c r="AA40" s="272"/>
      <c r="AB40" s="318"/>
      <c r="AE40" s="93"/>
      <c r="AF40" s="93"/>
      <c r="AG40" s="93"/>
      <c r="AH40" s="93"/>
      <c r="AI40" s="93"/>
      <c r="AJ40" s="93"/>
      <c r="AK40" s="93"/>
      <c r="AL40" s="93"/>
      <c r="AM40" s="93"/>
      <c r="AN40" s="91"/>
    </row>
    <row r="41" spans="1:40" ht="28.5" customHeight="1">
      <c r="A41" s="353" t="s">
        <v>128</v>
      </c>
      <c r="B41" s="319">
        <v>0.4</v>
      </c>
      <c r="C41" s="76" t="s">
        <v>11</v>
      </c>
      <c r="D41" s="77"/>
      <c r="E41" s="77"/>
      <c r="F41" s="77"/>
      <c r="G41" s="77"/>
      <c r="H41" s="77"/>
      <c r="I41" s="132"/>
      <c r="J41" s="132">
        <v>0.29</v>
      </c>
      <c r="K41" s="132">
        <v>0.15</v>
      </c>
      <c r="L41" s="132">
        <v>0.14</v>
      </c>
      <c r="M41" s="132">
        <v>0.14</v>
      </c>
      <c r="N41" s="132">
        <v>0.14</v>
      </c>
      <c r="O41" s="132">
        <v>0.14</v>
      </c>
      <c r="P41" s="78">
        <f>SUM(D41:O41)</f>
        <v>1</v>
      </c>
      <c r="Q41" s="355" t="s">
        <v>161</v>
      </c>
      <c r="R41" s="356"/>
      <c r="S41" s="356"/>
      <c r="T41" s="356"/>
      <c r="U41" s="356"/>
      <c r="V41" s="356"/>
      <c r="W41" s="356"/>
      <c r="X41" s="356"/>
      <c r="Y41" s="356"/>
      <c r="Z41" s="356"/>
      <c r="AA41" s="356"/>
      <c r="AB41" s="357"/>
      <c r="AC41" s="66"/>
      <c r="AE41" s="94"/>
      <c r="AF41" s="94"/>
      <c r="AG41" s="94"/>
      <c r="AH41" s="94"/>
      <c r="AI41" s="94"/>
      <c r="AJ41" s="94"/>
      <c r="AK41" s="94"/>
      <c r="AL41" s="94"/>
      <c r="AM41" s="94"/>
      <c r="AN41" s="91"/>
    </row>
    <row r="42" spans="1:40" ht="28.5" customHeight="1">
      <c r="A42" s="354"/>
      <c r="B42" s="320"/>
      <c r="C42" s="71" t="s">
        <v>12</v>
      </c>
      <c r="D42" s="15"/>
      <c r="E42" s="15"/>
      <c r="F42" s="15"/>
      <c r="G42" s="15"/>
      <c r="H42" s="15"/>
      <c r="I42" s="15"/>
      <c r="J42" s="15">
        <f aca="true" t="shared" si="0" ref="J42:O42">+J43/$C$37</f>
        <v>0.3176470588235294</v>
      </c>
      <c r="K42" s="15">
        <f t="shared" si="0"/>
        <v>0.12470588235294118</v>
      </c>
      <c r="L42" s="15">
        <f t="shared" si="0"/>
        <v>0.16705882352941176</v>
      </c>
      <c r="M42" s="15">
        <f t="shared" si="0"/>
        <v>0.15058823529411763</v>
      </c>
      <c r="N42" s="15">
        <f t="shared" si="0"/>
        <v>0.16941176470588235</v>
      </c>
      <c r="O42" s="15">
        <f t="shared" si="0"/>
        <v>0.11764705882352941</v>
      </c>
      <c r="P42" s="17">
        <f>SUM(D42:O42)</f>
        <v>1.0470588235294118</v>
      </c>
      <c r="Q42" s="358"/>
      <c r="R42" s="359"/>
      <c r="S42" s="359"/>
      <c r="T42" s="359"/>
      <c r="U42" s="359"/>
      <c r="V42" s="359"/>
      <c r="W42" s="359"/>
      <c r="X42" s="359"/>
      <c r="Y42" s="359"/>
      <c r="Z42" s="359"/>
      <c r="AA42" s="359"/>
      <c r="AB42" s="360"/>
      <c r="AC42" s="66"/>
      <c r="AE42" s="91"/>
      <c r="AF42" s="91"/>
      <c r="AG42" s="91"/>
      <c r="AH42" s="91"/>
      <c r="AI42" s="91"/>
      <c r="AJ42" s="91"/>
      <c r="AK42" s="91"/>
      <c r="AL42" s="91"/>
      <c r="AM42" s="91"/>
      <c r="AN42" s="91"/>
    </row>
    <row r="43" spans="1:40" ht="28.5" customHeight="1">
      <c r="A43" s="144" t="s">
        <v>129</v>
      </c>
      <c r="B43" s="145"/>
      <c r="C43" s="71"/>
      <c r="D43" s="73"/>
      <c r="E43" s="82"/>
      <c r="F43" s="73"/>
      <c r="G43" s="73"/>
      <c r="H43" s="73"/>
      <c r="I43" s="73"/>
      <c r="J43" s="73">
        <v>135</v>
      </c>
      <c r="K43" s="73">
        <v>53</v>
      </c>
      <c r="L43" s="73">
        <v>71</v>
      </c>
      <c r="M43" s="73">
        <v>64</v>
      </c>
      <c r="N43" s="73">
        <v>72</v>
      </c>
      <c r="O43" s="73">
        <v>50</v>
      </c>
      <c r="P43" s="79"/>
      <c r="Q43" s="358"/>
      <c r="R43" s="359"/>
      <c r="S43" s="359"/>
      <c r="T43" s="359"/>
      <c r="U43" s="359"/>
      <c r="V43" s="359"/>
      <c r="W43" s="359"/>
      <c r="X43" s="359"/>
      <c r="Y43" s="359"/>
      <c r="Z43" s="359"/>
      <c r="AA43" s="359"/>
      <c r="AB43" s="360"/>
      <c r="AC43" s="66"/>
      <c r="AE43" s="91"/>
      <c r="AF43" s="91"/>
      <c r="AG43" s="91"/>
      <c r="AH43" s="91"/>
      <c r="AI43" s="91"/>
      <c r="AJ43" s="91"/>
      <c r="AK43" s="91"/>
      <c r="AL43" s="91"/>
      <c r="AM43" s="91"/>
      <c r="AN43" s="91"/>
    </row>
    <row r="44" spans="1:40" ht="28.5" customHeight="1">
      <c r="A44" s="144" t="s">
        <v>130</v>
      </c>
      <c r="B44" s="145"/>
      <c r="C44" s="71"/>
      <c r="D44" s="73"/>
      <c r="E44" s="82"/>
      <c r="F44" s="73"/>
      <c r="G44" s="73"/>
      <c r="H44" s="73"/>
      <c r="I44" s="73"/>
      <c r="J44" s="73">
        <v>93</v>
      </c>
      <c r="K44" s="73">
        <v>33</v>
      </c>
      <c r="L44" s="73">
        <v>50</v>
      </c>
      <c r="M44" s="73">
        <v>37</v>
      </c>
      <c r="N44" s="73">
        <v>39</v>
      </c>
      <c r="O44" s="73">
        <v>36</v>
      </c>
      <c r="P44" s="79"/>
      <c r="Q44" s="358"/>
      <c r="R44" s="359"/>
      <c r="S44" s="359"/>
      <c r="T44" s="359"/>
      <c r="U44" s="359"/>
      <c r="V44" s="359"/>
      <c r="W44" s="359"/>
      <c r="X44" s="359"/>
      <c r="Y44" s="359"/>
      <c r="Z44" s="359"/>
      <c r="AA44" s="359"/>
      <c r="AB44" s="360"/>
      <c r="AC44" s="66"/>
      <c r="AE44" s="91"/>
      <c r="AF44" s="91"/>
      <c r="AG44" s="91"/>
      <c r="AH44" s="91"/>
      <c r="AI44" s="91"/>
      <c r="AJ44" s="91"/>
      <c r="AK44" s="91"/>
      <c r="AL44" s="91"/>
      <c r="AM44" s="91"/>
      <c r="AN44" s="91"/>
    </row>
    <row r="45" spans="1:40" ht="28.5" customHeight="1">
      <c r="A45" s="144" t="s">
        <v>131</v>
      </c>
      <c r="B45" s="145"/>
      <c r="C45" s="71"/>
      <c r="D45" s="73"/>
      <c r="E45" s="73"/>
      <c r="F45" s="73"/>
      <c r="G45" s="73"/>
      <c r="H45" s="73"/>
      <c r="I45" s="73"/>
      <c r="J45" s="73">
        <v>34</v>
      </c>
      <c r="K45" s="73">
        <v>17</v>
      </c>
      <c r="L45" s="73">
        <v>17</v>
      </c>
      <c r="M45" s="73">
        <v>22</v>
      </c>
      <c r="N45" s="73">
        <v>29</v>
      </c>
      <c r="O45" s="73">
        <v>11</v>
      </c>
      <c r="P45" s="79"/>
      <c r="Q45" s="358"/>
      <c r="R45" s="359"/>
      <c r="S45" s="359"/>
      <c r="T45" s="359"/>
      <c r="U45" s="359"/>
      <c r="V45" s="359"/>
      <c r="W45" s="359"/>
      <c r="X45" s="359"/>
      <c r="Y45" s="359"/>
      <c r="Z45" s="359"/>
      <c r="AA45" s="359"/>
      <c r="AB45" s="360"/>
      <c r="AC45" s="66"/>
      <c r="AM45" s="94"/>
      <c r="AN45" s="91"/>
    </row>
    <row r="46" spans="1:29" ht="28.5" customHeight="1">
      <c r="A46" s="144" t="s">
        <v>132</v>
      </c>
      <c r="B46" s="145"/>
      <c r="C46" s="71"/>
      <c r="D46" s="73"/>
      <c r="E46" s="73"/>
      <c r="F46" s="73"/>
      <c r="G46" s="73"/>
      <c r="H46" s="73"/>
      <c r="I46" s="73"/>
      <c r="J46" s="73">
        <v>8</v>
      </c>
      <c r="K46" s="73">
        <v>3</v>
      </c>
      <c r="L46" s="73">
        <v>4</v>
      </c>
      <c r="M46" s="73">
        <v>5</v>
      </c>
      <c r="N46" s="73">
        <v>4</v>
      </c>
      <c r="O46" s="73">
        <v>3</v>
      </c>
      <c r="P46" s="79"/>
      <c r="Q46" s="361"/>
      <c r="R46" s="362"/>
      <c r="S46" s="362"/>
      <c r="T46" s="362"/>
      <c r="U46" s="362"/>
      <c r="V46" s="362"/>
      <c r="W46" s="362"/>
      <c r="X46" s="362"/>
      <c r="Y46" s="362"/>
      <c r="Z46" s="362"/>
      <c r="AA46" s="362"/>
      <c r="AB46" s="363"/>
      <c r="AC46" s="66"/>
    </row>
    <row r="47" spans="10:15" ht="15.75" thickBot="1">
      <c r="J47" s="139"/>
      <c r="K47" s="139"/>
      <c r="L47" s="139"/>
      <c r="M47" s="139"/>
      <c r="N47" s="139"/>
      <c r="O47" s="139"/>
    </row>
    <row r="48" spans="1:29" ht="52.5" customHeight="1">
      <c r="A48" s="153" t="s">
        <v>73</v>
      </c>
      <c r="B48" s="156" t="s">
        <v>76</v>
      </c>
      <c r="C48" s="157"/>
      <c r="D48" s="157"/>
      <c r="E48" s="157"/>
      <c r="F48" s="157"/>
      <c r="G48" s="158"/>
      <c r="H48" s="346" t="s">
        <v>74</v>
      </c>
      <c r="I48" s="347"/>
      <c r="J48" s="347"/>
      <c r="K48" s="347"/>
      <c r="L48" s="347"/>
      <c r="M48" s="347"/>
      <c r="N48" s="156" t="s">
        <v>76</v>
      </c>
      <c r="O48" s="157"/>
      <c r="P48" s="157"/>
      <c r="Q48" s="157"/>
      <c r="R48" s="157"/>
      <c r="S48" s="158"/>
      <c r="T48" s="330" t="s">
        <v>17</v>
      </c>
      <c r="U48" s="331"/>
      <c r="V48" s="331"/>
      <c r="W48" s="332"/>
      <c r="X48" s="156" t="s">
        <v>16</v>
      </c>
      <c r="Y48" s="157"/>
      <c r="Z48" s="157"/>
      <c r="AA48" s="157"/>
      <c r="AB48" s="339"/>
      <c r="AC48"/>
    </row>
    <row r="49" spans="1:29" ht="27" customHeight="1">
      <c r="A49" s="154"/>
      <c r="B49" s="325" t="s">
        <v>155</v>
      </c>
      <c r="C49" s="326"/>
      <c r="D49" s="326"/>
      <c r="E49" s="326"/>
      <c r="F49" s="326"/>
      <c r="G49" s="352"/>
      <c r="H49" s="348"/>
      <c r="I49" s="349"/>
      <c r="J49" s="349"/>
      <c r="K49" s="349"/>
      <c r="L49" s="349"/>
      <c r="M49" s="349"/>
      <c r="N49" s="325" t="s">
        <v>152</v>
      </c>
      <c r="O49" s="326"/>
      <c r="P49" s="326"/>
      <c r="Q49" s="326"/>
      <c r="R49" s="326"/>
      <c r="S49" s="352"/>
      <c r="T49" s="333"/>
      <c r="U49" s="334"/>
      <c r="V49" s="334"/>
      <c r="W49" s="335"/>
      <c r="X49" s="325" t="s">
        <v>75</v>
      </c>
      <c r="Y49" s="326"/>
      <c r="Z49" s="326"/>
      <c r="AA49" s="326"/>
      <c r="AB49" s="327"/>
      <c r="AC49"/>
    </row>
    <row r="50" spans="1:29" ht="27" customHeight="1" thickBot="1">
      <c r="A50" s="155"/>
      <c r="B50" s="159" t="s">
        <v>84</v>
      </c>
      <c r="C50" s="160"/>
      <c r="D50" s="160"/>
      <c r="E50" s="160"/>
      <c r="F50" s="160"/>
      <c r="G50" s="161"/>
      <c r="H50" s="350"/>
      <c r="I50" s="351"/>
      <c r="J50" s="351"/>
      <c r="K50" s="351"/>
      <c r="L50" s="351"/>
      <c r="M50" s="351"/>
      <c r="N50" s="159" t="s">
        <v>85</v>
      </c>
      <c r="O50" s="160"/>
      <c r="P50" s="160"/>
      <c r="Q50" s="160"/>
      <c r="R50" s="160"/>
      <c r="S50" s="161"/>
      <c r="T50" s="336"/>
      <c r="U50" s="337"/>
      <c r="V50" s="337"/>
      <c r="W50" s="338"/>
      <c r="X50" s="159" t="s">
        <v>86</v>
      </c>
      <c r="Y50" s="160"/>
      <c r="Z50" s="160"/>
      <c r="AA50" s="160"/>
      <c r="AB50" s="328"/>
      <c r="AC50"/>
    </row>
    <row r="53" spans="19:20" ht="15">
      <c r="S53" s="139"/>
      <c r="T53" s="140"/>
    </row>
  </sheetData>
  <sheetProtection/>
  <mergeCells count="122">
    <mergeCell ref="B49:G49"/>
    <mergeCell ref="Y7:Z7"/>
    <mergeCell ref="A1:A4"/>
    <mergeCell ref="B1:Y1"/>
    <mergeCell ref="Z1:AB1"/>
    <mergeCell ref="B2:Y2"/>
    <mergeCell ref="Z2:AB2"/>
    <mergeCell ref="B3:Y4"/>
    <mergeCell ref="Z3:AB3"/>
    <mergeCell ref="Z4:AB4"/>
    <mergeCell ref="A11:B11"/>
    <mergeCell ref="C11:K11"/>
    <mergeCell ref="M11:Q11"/>
    <mergeCell ref="R11:V11"/>
    <mergeCell ref="W11:X11"/>
    <mergeCell ref="A7:B9"/>
    <mergeCell ref="C7:K9"/>
    <mergeCell ref="R7:T9"/>
    <mergeCell ref="U7:V9"/>
    <mergeCell ref="W7:X9"/>
    <mergeCell ref="A13:B13"/>
    <mergeCell ref="C13:Q13"/>
    <mergeCell ref="S13:T13"/>
    <mergeCell ref="V13:Y13"/>
    <mergeCell ref="AA13:AB13"/>
    <mergeCell ref="AA7:AB7"/>
    <mergeCell ref="Y8:Z8"/>
    <mergeCell ref="AA8:AB8"/>
    <mergeCell ref="Y9:Z9"/>
    <mergeCell ref="AA9:AB9"/>
    <mergeCell ref="D16:E16"/>
    <mergeCell ref="F16:G16"/>
    <mergeCell ref="H16:I16"/>
    <mergeCell ref="Q16:V16"/>
    <mergeCell ref="W16:AB16"/>
    <mergeCell ref="Y11:AB11"/>
    <mergeCell ref="C12:Z12"/>
    <mergeCell ref="Z17:AB17"/>
    <mergeCell ref="Q18:S18"/>
    <mergeCell ref="T18:V18"/>
    <mergeCell ref="W18:Y18"/>
    <mergeCell ref="Z18:AB18"/>
    <mergeCell ref="A15:B16"/>
    <mergeCell ref="D15:E15"/>
    <mergeCell ref="F15:G15"/>
    <mergeCell ref="H15:I15"/>
    <mergeCell ref="Q15:AB15"/>
    <mergeCell ref="G22:I22"/>
    <mergeCell ref="J22:L22"/>
    <mergeCell ref="M22:O22"/>
    <mergeCell ref="Q17:S17"/>
    <mergeCell ref="T17:V17"/>
    <mergeCell ref="W17:Y17"/>
    <mergeCell ref="G23:I26"/>
    <mergeCell ref="J23:L26"/>
    <mergeCell ref="M23:O26"/>
    <mergeCell ref="A20:AB20"/>
    <mergeCell ref="A21:A22"/>
    <mergeCell ref="B21:C22"/>
    <mergeCell ref="D21:O21"/>
    <mergeCell ref="P21:P22"/>
    <mergeCell ref="Q21:AB22"/>
    <mergeCell ref="D22:F22"/>
    <mergeCell ref="P31:P34"/>
    <mergeCell ref="Q31:AB34"/>
    <mergeCell ref="A35:A36"/>
    <mergeCell ref="B35:B36"/>
    <mergeCell ref="P23:P26"/>
    <mergeCell ref="Q23:AB26"/>
    <mergeCell ref="A27:AB27"/>
    <mergeCell ref="A23:A26"/>
    <mergeCell ref="B23:C26"/>
    <mergeCell ref="D23:F26"/>
    <mergeCell ref="A28:AB28"/>
    <mergeCell ref="A29:A30"/>
    <mergeCell ref="B29:C30"/>
    <mergeCell ref="D29:O29"/>
    <mergeCell ref="P29:P30"/>
    <mergeCell ref="Q29:AB30"/>
    <mergeCell ref="D30:F30"/>
    <mergeCell ref="G30:I30"/>
    <mergeCell ref="J30:L30"/>
    <mergeCell ref="M30:O30"/>
    <mergeCell ref="A31:A34"/>
    <mergeCell ref="B31:C34"/>
    <mergeCell ref="D31:F34"/>
    <mergeCell ref="G31:I34"/>
    <mergeCell ref="J31:L34"/>
    <mergeCell ref="M31:O34"/>
    <mergeCell ref="C35:C36"/>
    <mergeCell ref="D35:P35"/>
    <mergeCell ref="Q35:AB35"/>
    <mergeCell ref="Q36:T36"/>
    <mergeCell ref="U36:X36"/>
    <mergeCell ref="Y36:AB36"/>
    <mergeCell ref="A48:A50"/>
    <mergeCell ref="Q37:T37"/>
    <mergeCell ref="U37:X37"/>
    <mergeCell ref="Y37:AB37"/>
    <mergeCell ref="A38:AB38"/>
    <mergeCell ref="A39:A40"/>
    <mergeCell ref="B39:B40"/>
    <mergeCell ref="C39:P39"/>
    <mergeCell ref="Q39:AB39"/>
    <mergeCell ref="Q40:AB40"/>
    <mergeCell ref="A41:A42"/>
    <mergeCell ref="B41:B42"/>
    <mergeCell ref="Q41:AB46"/>
    <mergeCell ref="A43:B43"/>
    <mergeCell ref="A44:B44"/>
    <mergeCell ref="A45:B45"/>
    <mergeCell ref="A46:B46"/>
    <mergeCell ref="B48:G48"/>
    <mergeCell ref="H48:M50"/>
    <mergeCell ref="N48:S48"/>
    <mergeCell ref="T48:W50"/>
    <mergeCell ref="X48:AB48"/>
    <mergeCell ref="N49:S49"/>
    <mergeCell ref="X49:AB49"/>
    <mergeCell ref="B50:G50"/>
    <mergeCell ref="N50:S50"/>
    <mergeCell ref="X50:AB50"/>
  </mergeCells>
  <dataValidations count="3">
    <dataValidation type="textLength" operator="lessThanOrEqual" allowBlank="1" showInputMessage="1" showErrorMessage="1" errorTitle="Máximo 1.000 caracteres" error="Máximo 1.000 caracteres" sqref="U37:X37">
      <formula1>1000</formula1>
    </dataValidation>
    <dataValidation type="textLength" operator="lessThanOrEqual" allowBlank="1" showInputMessage="1" showErrorMessage="1" errorTitle="Máximo 2.000 caracteres" error="Máximo 2.000 caracteres" sqref="Q37:T37 Q41">
      <formula1>2000</formula1>
    </dataValidation>
    <dataValidation type="textLength" operator="lessThanOrEqual" allowBlank="1" showInputMessage="1" showErrorMessage="1" promptTitle="2.000 caracteres" errorTitle="Máximo 2.000 caracteres" error="Máximo 2.000 caracteres" sqref="Q23:AB26 Q31:AB34">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N54"/>
  <sheetViews>
    <sheetView zoomScale="84" zoomScaleNormal="84" workbookViewId="0" topLeftCell="H11">
      <selection activeCell="W19" sqref="W19"/>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8" max="18" width="7.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9" max="39" width="18.421875" style="0" bestFit="1" customWidth="1"/>
    <col min="40" max="40" width="16.140625" style="0" customWidth="1"/>
  </cols>
  <sheetData>
    <row r="1" spans="1:28" ht="32.25" customHeight="1">
      <c r="A1" s="226"/>
      <c r="B1" s="244" t="s">
        <v>20</v>
      </c>
      <c r="C1" s="245"/>
      <c r="D1" s="245"/>
      <c r="E1" s="245"/>
      <c r="F1" s="245"/>
      <c r="G1" s="245"/>
      <c r="H1" s="245"/>
      <c r="I1" s="245"/>
      <c r="J1" s="245"/>
      <c r="K1" s="245"/>
      <c r="L1" s="245"/>
      <c r="M1" s="245"/>
      <c r="N1" s="245"/>
      <c r="O1" s="245"/>
      <c r="P1" s="245"/>
      <c r="Q1" s="245"/>
      <c r="R1" s="245"/>
      <c r="S1" s="245"/>
      <c r="T1" s="245"/>
      <c r="U1" s="245"/>
      <c r="V1" s="245"/>
      <c r="W1" s="245"/>
      <c r="X1" s="245"/>
      <c r="Y1" s="246"/>
      <c r="Z1" s="146" t="s">
        <v>22</v>
      </c>
      <c r="AA1" s="147"/>
      <c r="AB1" s="148"/>
    </row>
    <row r="2" spans="1:28" ht="30.75" customHeight="1">
      <c r="A2" s="227"/>
      <c r="B2" s="213" t="s">
        <v>21</v>
      </c>
      <c r="C2" s="214"/>
      <c r="D2" s="214"/>
      <c r="E2" s="214"/>
      <c r="F2" s="214"/>
      <c r="G2" s="214"/>
      <c r="H2" s="214"/>
      <c r="I2" s="214"/>
      <c r="J2" s="214"/>
      <c r="K2" s="214"/>
      <c r="L2" s="214"/>
      <c r="M2" s="214"/>
      <c r="N2" s="214"/>
      <c r="O2" s="214"/>
      <c r="P2" s="214"/>
      <c r="Q2" s="214"/>
      <c r="R2" s="214"/>
      <c r="S2" s="214"/>
      <c r="T2" s="214"/>
      <c r="U2" s="214"/>
      <c r="V2" s="214"/>
      <c r="W2" s="214"/>
      <c r="X2" s="214"/>
      <c r="Y2" s="215"/>
      <c r="Z2" s="198" t="s">
        <v>111</v>
      </c>
      <c r="AA2" s="199"/>
      <c r="AB2" s="200"/>
    </row>
    <row r="3" spans="1:28" ht="24" customHeight="1">
      <c r="A3" s="227"/>
      <c r="B3" s="216" t="s">
        <v>72</v>
      </c>
      <c r="C3" s="217"/>
      <c r="D3" s="217"/>
      <c r="E3" s="217"/>
      <c r="F3" s="217"/>
      <c r="G3" s="217"/>
      <c r="H3" s="217"/>
      <c r="I3" s="217"/>
      <c r="J3" s="217"/>
      <c r="K3" s="217"/>
      <c r="L3" s="217"/>
      <c r="M3" s="217"/>
      <c r="N3" s="217"/>
      <c r="O3" s="217"/>
      <c r="P3" s="217"/>
      <c r="Q3" s="217"/>
      <c r="R3" s="217"/>
      <c r="S3" s="217"/>
      <c r="T3" s="217"/>
      <c r="U3" s="217"/>
      <c r="V3" s="217"/>
      <c r="W3" s="217"/>
      <c r="X3" s="217"/>
      <c r="Y3" s="218"/>
      <c r="Z3" s="198" t="s">
        <v>114</v>
      </c>
      <c r="AA3" s="199"/>
      <c r="AB3" s="200"/>
    </row>
    <row r="4" spans="1:28" ht="15.75" customHeight="1" thickBot="1">
      <c r="A4" s="228"/>
      <c r="B4" s="219"/>
      <c r="C4" s="220"/>
      <c r="D4" s="220"/>
      <c r="E4" s="220"/>
      <c r="F4" s="220"/>
      <c r="G4" s="220"/>
      <c r="H4" s="220"/>
      <c r="I4" s="220"/>
      <c r="J4" s="220"/>
      <c r="K4" s="220"/>
      <c r="L4" s="220"/>
      <c r="M4" s="220"/>
      <c r="N4" s="220"/>
      <c r="O4" s="220"/>
      <c r="P4" s="220"/>
      <c r="Q4" s="220"/>
      <c r="R4" s="220"/>
      <c r="S4" s="220"/>
      <c r="T4" s="220"/>
      <c r="U4" s="220"/>
      <c r="V4" s="220"/>
      <c r="W4" s="220"/>
      <c r="X4" s="220"/>
      <c r="Y4" s="221"/>
      <c r="Z4" s="203" t="s">
        <v>112</v>
      </c>
      <c r="AA4" s="204"/>
      <c r="AB4" s="205"/>
    </row>
    <row r="5" spans="1:28" ht="9" customHeight="1" thickBot="1">
      <c r="A5" s="101"/>
      <c r="B5" s="99"/>
      <c r="C5" s="100"/>
      <c r="D5" s="8"/>
      <c r="E5" s="8"/>
      <c r="F5" s="8"/>
      <c r="G5" s="8"/>
      <c r="H5" s="8"/>
      <c r="I5" s="8"/>
      <c r="J5" s="8"/>
      <c r="K5" s="8"/>
      <c r="L5" s="8"/>
      <c r="M5" s="8"/>
      <c r="N5" s="8"/>
      <c r="O5" s="8"/>
      <c r="P5" s="8"/>
      <c r="Q5" s="8"/>
      <c r="R5" s="8"/>
      <c r="S5" s="8"/>
      <c r="T5" s="8"/>
      <c r="U5" s="8"/>
      <c r="V5" s="8"/>
      <c r="W5" s="8"/>
      <c r="X5" s="9"/>
      <c r="Y5" s="8"/>
      <c r="Z5" s="10"/>
      <c r="AA5" s="2"/>
      <c r="AB5" s="102"/>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3"/>
    </row>
    <row r="7" spans="1:28" ht="15" customHeight="1">
      <c r="A7" s="168" t="s">
        <v>0</v>
      </c>
      <c r="B7" s="169"/>
      <c r="C7" s="177" t="s">
        <v>115</v>
      </c>
      <c r="D7" s="178"/>
      <c r="E7" s="178"/>
      <c r="F7" s="178"/>
      <c r="G7" s="178"/>
      <c r="H7" s="178"/>
      <c r="I7" s="178"/>
      <c r="J7" s="178"/>
      <c r="K7" s="179"/>
      <c r="L7" s="106"/>
      <c r="M7" s="96"/>
      <c r="N7" s="96"/>
      <c r="O7" s="96"/>
      <c r="P7" s="96"/>
      <c r="Q7" s="98"/>
      <c r="R7" s="249" t="s">
        <v>81</v>
      </c>
      <c r="S7" s="250"/>
      <c r="T7" s="251"/>
      <c r="U7" s="262">
        <v>44140</v>
      </c>
      <c r="V7" s="263"/>
      <c r="W7" s="249" t="s">
        <v>77</v>
      </c>
      <c r="X7" s="251"/>
      <c r="Y7" s="268" t="s">
        <v>80</v>
      </c>
      <c r="Z7" s="269"/>
      <c r="AA7" s="290"/>
      <c r="AB7" s="291"/>
    </row>
    <row r="8" spans="1:28" ht="15" customHeight="1" thickBot="1">
      <c r="A8" s="170"/>
      <c r="B8" s="171"/>
      <c r="C8" s="180"/>
      <c r="D8" s="181"/>
      <c r="E8" s="181"/>
      <c r="F8" s="181"/>
      <c r="G8" s="181"/>
      <c r="H8" s="181"/>
      <c r="I8" s="181"/>
      <c r="J8" s="181"/>
      <c r="K8" s="182"/>
      <c r="L8" s="106"/>
      <c r="M8" s="96"/>
      <c r="N8" s="96"/>
      <c r="O8" s="96"/>
      <c r="P8" s="96"/>
      <c r="Q8" s="98"/>
      <c r="R8" s="252"/>
      <c r="S8" s="253"/>
      <c r="T8" s="254"/>
      <c r="U8" s="264"/>
      <c r="V8" s="265"/>
      <c r="W8" s="252"/>
      <c r="X8" s="254"/>
      <c r="Y8" s="211" t="s">
        <v>78</v>
      </c>
      <c r="Z8" s="212"/>
      <c r="AA8" s="149"/>
      <c r="AB8" s="150"/>
    </row>
    <row r="9" spans="1:28" ht="15" customHeight="1" thickBot="1">
      <c r="A9" s="172"/>
      <c r="B9" s="173"/>
      <c r="C9" s="183"/>
      <c r="D9" s="184"/>
      <c r="E9" s="184"/>
      <c r="F9" s="184"/>
      <c r="G9" s="184"/>
      <c r="H9" s="184"/>
      <c r="I9" s="184"/>
      <c r="J9" s="184"/>
      <c r="K9" s="185"/>
      <c r="L9" s="106"/>
      <c r="M9" s="96"/>
      <c r="N9" s="96"/>
      <c r="O9" s="96"/>
      <c r="P9" s="96"/>
      <c r="Q9" s="98"/>
      <c r="R9" s="255"/>
      <c r="S9" s="256"/>
      <c r="T9" s="257"/>
      <c r="U9" s="266"/>
      <c r="V9" s="267"/>
      <c r="W9" s="255"/>
      <c r="X9" s="257"/>
      <c r="Y9" s="209" t="s">
        <v>79</v>
      </c>
      <c r="Z9" s="210"/>
      <c r="AA9" s="290" t="s">
        <v>121</v>
      </c>
      <c r="AB9" s="291"/>
    </row>
    <row r="10" spans="1:28" ht="9" customHeight="1" thickBot="1">
      <c r="A10" s="97"/>
      <c r="B10" s="107"/>
      <c r="C10" s="14"/>
      <c r="D10" s="14"/>
      <c r="E10" s="14"/>
      <c r="F10" s="14"/>
      <c r="G10" s="14"/>
      <c r="H10" s="14"/>
      <c r="I10" s="14"/>
      <c r="J10" s="14"/>
      <c r="K10" s="14"/>
      <c r="L10" s="14"/>
      <c r="M10" s="128"/>
      <c r="N10" s="128"/>
      <c r="O10" s="128"/>
      <c r="P10" s="128"/>
      <c r="Q10" s="128"/>
      <c r="R10" s="114"/>
      <c r="S10" s="114"/>
      <c r="T10" s="114"/>
      <c r="U10" s="114"/>
      <c r="V10" s="114"/>
      <c r="W10" s="111"/>
      <c r="X10" s="111"/>
      <c r="Y10" s="111"/>
      <c r="Z10" s="111"/>
      <c r="AA10" s="111"/>
      <c r="AB10" s="112"/>
    </row>
    <row r="11" spans="1:28" ht="39" customHeight="1" thickBot="1">
      <c r="A11" s="247" t="s">
        <v>88</v>
      </c>
      <c r="B11" s="248"/>
      <c r="C11" s="186" t="s">
        <v>117</v>
      </c>
      <c r="D11" s="187"/>
      <c r="E11" s="187"/>
      <c r="F11" s="187"/>
      <c r="G11" s="187"/>
      <c r="H11" s="187"/>
      <c r="I11" s="187"/>
      <c r="J11" s="187"/>
      <c r="K11" s="188"/>
      <c r="L11" s="68"/>
      <c r="M11" s="194" t="s">
        <v>83</v>
      </c>
      <c r="N11" s="195"/>
      <c r="O11" s="195"/>
      <c r="P11" s="195"/>
      <c r="Q11" s="196"/>
      <c r="R11" s="206" t="s">
        <v>118</v>
      </c>
      <c r="S11" s="207"/>
      <c r="T11" s="207"/>
      <c r="U11" s="207"/>
      <c r="V11" s="208"/>
      <c r="W11" s="194" t="s">
        <v>82</v>
      </c>
      <c r="X11" s="196"/>
      <c r="Y11" s="280" t="s">
        <v>119</v>
      </c>
      <c r="Z11" s="281"/>
      <c r="AA11" s="281"/>
      <c r="AB11" s="282"/>
    </row>
    <row r="12" spans="1:28" ht="9" customHeight="1" thickBot="1">
      <c r="A12" s="75"/>
      <c r="B12" s="113"/>
      <c r="C12" s="189"/>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6"/>
      <c r="AB12" s="104"/>
    </row>
    <row r="13" spans="1:28" s="1" customFormat="1" ht="37.5" customHeight="1" thickBot="1">
      <c r="A13" s="168" t="s">
        <v>90</v>
      </c>
      <c r="B13" s="169"/>
      <c r="C13" s="292" t="s">
        <v>133</v>
      </c>
      <c r="D13" s="293"/>
      <c r="E13" s="293"/>
      <c r="F13" s="293"/>
      <c r="G13" s="293"/>
      <c r="H13" s="293"/>
      <c r="I13" s="293"/>
      <c r="J13" s="293"/>
      <c r="K13" s="293"/>
      <c r="L13" s="293"/>
      <c r="M13" s="293"/>
      <c r="N13" s="293"/>
      <c r="O13" s="293"/>
      <c r="P13" s="293"/>
      <c r="Q13" s="294"/>
      <c r="R13" s="8"/>
      <c r="S13" s="197" t="s">
        <v>18</v>
      </c>
      <c r="T13" s="197"/>
      <c r="U13" s="133">
        <v>1</v>
      </c>
      <c r="V13" s="284" t="s">
        <v>19</v>
      </c>
      <c r="W13" s="197"/>
      <c r="X13" s="197"/>
      <c r="Y13" s="197"/>
      <c r="Z13" s="8"/>
      <c r="AA13" s="288">
        <v>0.1</v>
      </c>
      <c r="AB13" s="289"/>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5"/>
    </row>
    <row r="15" spans="1:28" ht="24" customHeight="1" thickBot="1">
      <c r="A15" s="222" t="s">
        <v>1</v>
      </c>
      <c r="B15" s="223"/>
      <c r="C15" s="127" t="s">
        <v>68</v>
      </c>
      <c r="D15" s="201" t="s">
        <v>23</v>
      </c>
      <c r="E15" s="258"/>
      <c r="F15" s="201" t="s">
        <v>24</v>
      </c>
      <c r="G15" s="258"/>
      <c r="H15" s="201" t="s">
        <v>25</v>
      </c>
      <c r="I15" s="202"/>
      <c r="J15" s="124"/>
      <c r="K15" s="67"/>
      <c r="L15" s="124"/>
      <c r="M15" s="4"/>
      <c r="N15" s="4"/>
      <c r="O15" s="4"/>
      <c r="P15" s="4"/>
      <c r="Q15" s="285" t="s">
        <v>2</v>
      </c>
      <c r="R15" s="286"/>
      <c r="S15" s="286"/>
      <c r="T15" s="286"/>
      <c r="U15" s="286"/>
      <c r="V15" s="286"/>
      <c r="W15" s="286"/>
      <c r="X15" s="286"/>
      <c r="Y15" s="286"/>
      <c r="Z15" s="286"/>
      <c r="AA15" s="286"/>
      <c r="AB15" s="287"/>
    </row>
    <row r="16" spans="1:28" ht="35.25" customHeight="1" thickBot="1">
      <c r="A16" s="224"/>
      <c r="B16" s="225"/>
      <c r="C16" s="108"/>
      <c r="D16" s="229"/>
      <c r="E16" s="283"/>
      <c r="F16" s="229"/>
      <c r="G16" s="283"/>
      <c r="H16" s="229" t="s">
        <v>116</v>
      </c>
      <c r="I16" s="230"/>
      <c r="J16" s="124"/>
      <c r="K16" s="124"/>
      <c r="L16" s="124"/>
      <c r="M16" s="4"/>
      <c r="N16" s="4"/>
      <c r="O16" s="4"/>
      <c r="P16" s="4"/>
      <c r="Q16" s="191" t="s">
        <v>3</v>
      </c>
      <c r="R16" s="192"/>
      <c r="S16" s="192"/>
      <c r="T16" s="192"/>
      <c r="U16" s="192"/>
      <c r="V16" s="193"/>
      <c r="W16" s="259" t="s">
        <v>4</v>
      </c>
      <c r="X16" s="192"/>
      <c r="Y16" s="192"/>
      <c r="Z16" s="192"/>
      <c r="AA16" s="192"/>
      <c r="AB16" s="260"/>
    </row>
    <row r="17" spans="1:30" ht="27" customHeight="1">
      <c r="A17" s="3"/>
      <c r="B17" s="4"/>
      <c r="C17" s="4"/>
      <c r="D17" s="13"/>
      <c r="E17" s="13"/>
      <c r="F17" s="13"/>
      <c r="G17" s="13"/>
      <c r="H17" s="13"/>
      <c r="I17" s="13"/>
      <c r="J17" s="13"/>
      <c r="K17" s="13"/>
      <c r="L17" s="13"/>
      <c r="M17" s="4"/>
      <c r="N17" s="4"/>
      <c r="O17" s="4"/>
      <c r="P17" s="4"/>
      <c r="Q17" s="165" t="s">
        <v>5</v>
      </c>
      <c r="R17" s="166"/>
      <c r="S17" s="167"/>
      <c r="T17" s="270" t="s">
        <v>6</v>
      </c>
      <c r="U17" s="166"/>
      <c r="V17" s="167"/>
      <c r="W17" s="270" t="s">
        <v>5</v>
      </c>
      <c r="X17" s="166"/>
      <c r="Y17" s="167"/>
      <c r="Z17" s="270" t="s">
        <v>6</v>
      </c>
      <c r="AA17" s="166"/>
      <c r="AB17" s="274"/>
      <c r="AC17" s="18"/>
      <c r="AD17" s="18"/>
    </row>
    <row r="18" spans="1:30" ht="18" customHeight="1" thickBot="1">
      <c r="A18" s="7"/>
      <c r="B18" s="8"/>
      <c r="C18" s="13"/>
      <c r="D18" s="13"/>
      <c r="E18" s="13"/>
      <c r="F18" s="13"/>
      <c r="G18" s="74"/>
      <c r="H18" s="74"/>
      <c r="I18" s="74"/>
      <c r="J18" s="74"/>
      <c r="K18" s="74"/>
      <c r="L18" s="74"/>
      <c r="M18" s="13"/>
      <c r="N18" s="13"/>
      <c r="O18" s="13"/>
      <c r="P18" s="13"/>
      <c r="Q18" s="162"/>
      <c r="R18" s="163"/>
      <c r="S18" s="164"/>
      <c r="T18" s="240"/>
      <c r="U18" s="163"/>
      <c r="V18" s="164"/>
      <c r="W18" s="240">
        <v>391941623</v>
      </c>
      <c r="X18" s="163"/>
      <c r="Y18" s="164"/>
      <c r="Z18" s="240">
        <v>391941623</v>
      </c>
      <c r="AA18" s="163"/>
      <c r="AB18" s="261"/>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3"/>
    </row>
    <row r="20" spans="1:28" ht="17.25" customHeight="1">
      <c r="A20" s="275" t="s">
        <v>87</v>
      </c>
      <c r="B20" s="27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8"/>
    </row>
    <row r="21" spans="1:28" ht="15" customHeight="1">
      <c r="A21" s="300" t="s">
        <v>7</v>
      </c>
      <c r="B21" s="295" t="s">
        <v>8</v>
      </c>
      <c r="C21" s="296"/>
      <c r="D21" s="271" t="s">
        <v>9</v>
      </c>
      <c r="E21" s="272"/>
      <c r="F21" s="272"/>
      <c r="G21" s="272"/>
      <c r="H21" s="272"/>
      <c r="I21" s="272"/>
      <c r="J21" s="272"/>
      <c r="K21" s="272"/>
      <c r="L21" s="272"/>
      <c r="M21" s="272"/>
      <c r="N21" s="272"/>
      <c r="O21" s="273"/>
      <c r="P21" s="279" t="s">
        <v>10</v>
      </c>
      <c r="Q21" s="279" t="s">
        <v>95</v>
      </c>
      <c r="R21" s="279"/>
      <c r="S21" s="279"/>
      <c r="T21" s="279"/>
      <c r="U21" s="279"/>
      <c r="V21" s="279"/>
      <c r="W21" s="279"/>
      <c r="X21" s="279"/>
      <c r="Y21" s="279"/>
      <c r="Z21" s="279"/>
      <c r="AA21" s="279"/>
      <c r="AB21" s="329"/>
    </row>
    <row r="22" spans="1:28" ht="27" customHeight="1">
      <c r="A22" s="301"/>
      <c r="B22" s="297"/>
      <c r="C22" s="298"/>
      <c r="D22" s="271" t="s">
        <v>68</v>
      </c>
      <c r="E22" s="272"/>
      <c r="F22" s="273"/>
      <c r="G22" s="271" t="s">
        <v>23</v>
      </c>
      <c r="H22" s="272"/>
      <c r="I22" s="273"/>
      <c r="J22" s="271" t="s">
        <v>24</v>
      </c>
      <c r="K22" s="272"/>
      <c r="L22" s="273"/>
      <c r="M22" s="271" t="s">
        <v>25</v>
      </c>
      <c r="N22" s="272"/>
      <c r="O22" s="273"/>
      <c r="P22" s="273"/>
      <c r="Q22" s="279"/>
      <c r="R22" s="279"/>
      <c r="S22" s="279"/>
      <c r="T22" s="279"/>
      <c r="U22" s="279"/>
      <c r="V22" s="279"/>
      <c r="W22" s="279"/>
      <c r="X22" s="279"/>
      <c r="Y22" s="279"/>
      <c r="Z22" s="279"/>
      <c r="AA22" s="279"/>
      <c r="AB22" s="329"/>
    </row>
    <row r="23" spans="1:28" ht="15">
      <c r="A23" s="364"/>
      <c r="B23" s="340"/>
      <c r="C23" s="341"/>
      <c r="D23" s="231"/>
      <c r="E23" s="232"/>
      <c r="F23" s="233"/>
      <c r="G23" s="231"/>
      <c r="H23" s="232"/>
      <c r="I23" s="233"/>
      <c r="J23" s="231"/>
      <c r="K23" s="232"/>
      <c r="L23" s="233"/>
      <c r="M23" s="231"/>
      <c r="N23" s="232"/>
      <c r="O23" s="233"/>
      <c r="P23" s="241"/>
      <c r="Q23" s="312"/>
      <c r="R23" s="312"/>
      <c r="S23" s="312"/>
      <c r="T23" s="312"/>
      <c r="U23" s="312"/>
      <c r="V23" s="312"/>
      <c r="W23" s="312"/>
      <c r="X23" s="312"/>
      <c r="Y23" s="312"/>
      <c r="Z23" s="312"/>
      <c r="AA23" s="312"/>
      <c r="AB23" s="313"/>
    </row>
    <row r="24" spans="1:28" ht="15">
      <c r="A24" s="364"/>
      <c r="B24" s="342"/>
      <c r="C24" s="343"/>
      <c r="D24" s="234"/>
      <c r="E24" s="235"/>
      <c r="F24" s="236"/>
      <c r="G24" s="234"/>
      <c r="H24" s="235"/>
      <c r="I24" s="236"/>
      <c r="J24" s="234"/>
      <c r="K24" s="235"/>
      <c r="L24" s="236"/>
      <c r="M24" s="234"/>
      <c r="N24" s="235"/>
      <c r="O24" s="236"/>
      <c r="P24" s="242"/>
      <c r="Q24" s="312"/>
      <c r="R24" s="312"/>
      <c r="S24" s="312"/>
      <c r="T24" s="312"/>
      <c r="U24" s="312"/>
      <c r="V24" s="312"/>
      <c r="W24" s="312"/>
      <c r="X24" s="312"/>
      <c r="Y24" s="312"/>
      <c r="Z24" s="312"/>
      <c r="AA24" s="312"/>
      <c r="AB24" s="313"/>
    </row>
    <row r="25" spans="1:28" ht="15">
      <c r="A25" s="364"/>
      <c r="B25" s="342"/>
      <c r="C25" s="343"/>
      <c r="D25" s="234"/>
      <c r="E25" s="235"/>
      <c r="F25" s="236"/>
      <c r="G25" s="234"/>
      <c r="H25" s="235"/>
      <c r="I25" s="236"/>
      <c r="J25" s="234"/>
      <c r="K25" s="235"/>
      <c r="L25" s="236"/>
      <c r="M25" s="234"/>
      <c r="N25" s="235"/>
      <c r="O25" s="236"/>
      <c r="P25" s="242"/>
      <c r="Q25" s="312"/>
      <c r="R25" s="312"/>
      <c r="S25" s="312"/>
      <c r="T25" s="312"/>
      <c r="U25" s="312"/>
      <c r="V25" s="312"/>
      <c r="W25" s="312"/>
      <c r="X25" s="312"/>
      <c r="Y25" s="312"/>
      <c r="Z25" s="312"/>
      <c r="AA25" s="312"/>
      <c r="AB25" s="313"/>
    </row>
    <row r="26" spans="1:28" ht="30.75" customHeight="1" thickBot="1">
      <c r="A26" s="302"/>
      <c r="B26" s="342"/>
      <c r="C26" s="343"/>
      <c r="D26" s="234"/>
      <c r="E26" s="235"/>
      <c r="F26" s="236"/>
      <c r="G26" s="234"/>
      <c r="H26" s="235"/>
      <c r="I26" s="236"/>
      <c r="J26" s="234"/>
      <c r="K26" s="235"/>
      <c r="L26" s="236"/>
      <c r="M26" s="234"/>
      <c r="N26" s="235"/>
      <c r="O26" s="236"/>
      <c r="P26" s="242"/>
      <c r="Q26" s="314"/>
      <c r="R26" s="314"/>
      <c r="S26" s="314"/>
      <c r="T26" s="314"/>
      <c r="U26" s="314"/>
      <c r="V26" s="314"/>
      <c r="W26" s="314"/>
      <c r="X26" s="314"/>
      <c r="Y26" s="314"/>
      <c r="Z26" s="314"/>
      <c r="AA26" s="314"/>
      <c r="AB26" s="315"/>
    </row>
    <row r="27" spans="1:28" ht="51.75" customHeight="1" thickBot="1">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7"/>
    </row>
    <row r="28" spans="1:40" ht="36.75" customHeight="1">
      <c r="A28" s="275" t="s">
        <v>87</v>
      </c>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8"/>
      <c r="AE28" s="92"/>
      <c r="AF28" s="92"/>
      <c r="AG28" s="92"/>
      <c r="AH28" s="92"/>
      <c r="AI28" s="92"/>
      <c r="AJ28" s="92"/>
      <c r="AK28" s="92"/>
      <c r="AL28" s="92"/>
      <c r="AM28" s="92"/>
      <c r="AN28" s="91"/>
    </row>
    <row r="29" spans="1:40" ht="25.5" customHeight="1">
      <c r="A29" s="300" t="s">
        <v>7</v>
      </c>
      <c r="B29" s="295" t="s">
        <v>8</v>
      </c>
      <c r="C29" s="296"/>
      <c r="D29" s="271" t="s">
        <v>9</v>
      </c>
      <c r="E29" s="272"/>
      <c r="F29" s="272"/>
      <c r="G29" s="272"/>
      <c r="H29" s="272"/>
      <c r="I29" s="272"/>
      <c r="J29" s="272"/>
      <c r="K29" s="272"/>
      <c r="L29" s="272"/>
      <c r="M29" s="272"/>
      <c r="N29" s="272"/>
      <c r="O29" s="273"/>
      <c r="P29" s="279" t="s">
        <v>10</v>
      </c>
      <c r="Q29" s="279" t="s">
        <v>95</v>
      </c>
      <c r="R29" s="279"/>
      <c r="S29" s="279"/>
      <c r="T29" s="279"/>
      <c r="U29" s="279"/>
      <c r="V29" s="279"/>
      <c r="W29" s="279"/>
      <c r="X29" s="279"/>
      <c r="Y29" s="279"/>
      <c r="Z29" s="279"/>
      <c r="AA29" s="279"/>
      <c r="AB29" s="329"/>
      <c r="AE29" s="92"/>
      <c r="AF29" s="92"/>
      <c r="AG29" s="92"/>
      <c r="AH29" s="92"/>
      <c r="AI29" s="92"/>
      <c r="AJ29" s="92"/>
      <c r="AK29" s="92"/>
      <c r="AL29" s="92"/>
      <c r="AM29" s="92"/>
      <c r="AN29" s="91"/>
    </row>
    <row r="30" spans="1:40" ht="60" customHeight="1">
      <c r="A30" s="301"/>
      <c r="B30" s="297"/>
      <c r="C30" s="298"/>
      <c r="D30" s="271" t="s">
        <v>68</v>
      </c>
      <c r="E30" s="272"/>
      <c r="F30" s="273"/>
      <c r="G30" s="271" t="s">
        <v>23</v>
      </c>
      <c r="H30" s="272"/>
      <c r="I30" s="273"/>
      <c r="J30" s="271" t="s">
        <v>24</v>
      </c>
      <c r="K30" s="272"/>
      <c r="L30" s="273"/>
      <c r="M30" s="271" t="s">
        <v>25</v>
      </c>
      <c r="N30" s="272"/>
      <c r="O30" s="273"/>
      <c r="P30" s="273"/>
      <c r="Q30" s="279"/>
      <c r="R30" s="279"/>
      <c r="S30" s="279"/>
      <c r="T30" s="279"/>
      <c r="U30" s="279"/>
      <c r="V30" s="279"/>
      <c r="W30" s="279"/>
      <c r="X30" s="279"/>
      <c r="Y30" s="279"/>
      <c r="Z30" s="279"/>
      <c r="AA30" s="279"/>
      <c r="AB30" s="329"/>
      <c r="AC30" s="86"/>
      <c r="AE30" s="92"/>
      <c r="AF30" s="92"/>
      <c r="AG30" s="92"/>
      <c r="AH30" s="92"/>
      <c r="AI30" s="92"/>
      <c r="AJ30" s="92"/>
      <c r="AK30" s="92"/>
      <c r="AL30" s="92"/>
      <c r="AM30" s="92"/>
      <c r="AN30" s="91"/>
    </row>
    <row r="31" spans="1:40" ht="18.75">
      <c r="A31" s="364"/>
      <c r="B31" s="340"/>
      <c r="C31" s="341"/>
      <c r="D31" s="231"/>
      <c r="E31" s="232"/>
      <c r="F31" s="233"/>
      <c r="G31" s="231"/>
      <c r="H31" s="232"/>
      <c r="I31" s="233"/>
      <c r="J31" s="231"/>
      <c r="K31" s="232"/>
      <c r="L31" s="233"/>
      <c r="M31" s="231"/>
      <c r="N31" s="232"/>
      <c r="O31" s="233"/>
      <c r="P31" s="241"/>
      <c r="Q31" s="312"/>
      <c r="R31" s="312"/>
      <c r="S31" s="312"/>
      <c r="T31" s="312"/>
      <c r="U31" s="312"/>
      <c r="V31" s="312"/>
      <c r="W31" s="312"/>
      <c r="X31" s="312"/>
      <c r="Y31" s="312"/>
      <c r="Z31" s="312"/>
      <c r="AA31" s="312"/>
      <c r="AB31" s="313"/>
      <c r="AD31" s="16"/>
      <c r="AE31" s="92"/>
      <c r="AF31" s="92"/>
      <c r="AG31" s="92"/>
      <c r="AH31" s="92"/>
      <c r="AI31" s="92"/>
      <c r="AJ31" s="92"/>
      <c r="AK31" s="92"/>
      <c r="AL31" s="92"/>
      <c r="AM31" s="92"/>
      <c r="AN31" s="91"/>
    </row>
    <row r="32" spans="1:40" ht="15" customHeight="1">
      <c r="A32" s="364"/>
      <c r="B32" s="342"/>
      <c r="C32" s="343"/>
      <c r="D32" s="234"/>
      <c r="E32" s="235"/>
      <c r="F32" s="236"/>
      <c r="G32" s="234"/>
      <c r="H32" s="235"/>
      <c r="I32" s="236"/>
      <c r="J32" s="234"/>
      <c r="K32" s="235"/>
      <c r="L32" s="236"/>
      <c r="M32" s="234"/>
      <c r="N32" s="235"/>
      <c r="O32" s="236"/>
      <c r="P32" s="242"/>
      <c r="Q32" s="312"/>
      <c r="R32" s="312"/>
      <c r="S32" s="312"/>
      <c r="T32" s="312"/>
      <c r="U32" s="312"/>
      <c r="V32" s="312"/>
      <c r="W32" s="312"/>
      <c r="X32" s="312"/>
      <c r="Y32" s="312"/>
      <c r="Z32" s="312"/>
      <c r="AA32" s="312"/>
      <c r="AB32" s="313"/>
      <c r="AE32" s="92"/>
      <c r="AF32" s="92"/>
      <c r="AG32" s="92"/>
      <c r="AH32" s="92"/>
      <c r="AI32" s="92"/>
      <c r="AJ32" s="92"/>
      <c r="AK32" s="92"/>
      <c r="AL32" s="92"/>
      <c r="AM32" s="92"/>
      <c r="AN32" s="91"/>
    </row>
    <row r="33" spans="1:40" ht="25.5" customHeight="1">
      <c r="A33" s="364"/>
      <c r="B33" s="342"/>
      <c r="C33" s="343"/>
      <c r="D33" s="234"/>
      <c r="E33" s="235"/>
      <c r="F33" s="236"/>
      <c r="G33" s="234"/>
      <c r="H33" s="235"/>
      <c r="I33" s="236"/>
      <c r="J33" s="234"/>
      <c r="K33" s="235"/>
      <c r="L33" s="236"/>
      <c r="M33" s="234"/>
      <c r="N33" s="235"/>
      <c r="O33" s="236"/>
      <c r="P33" s="242"/>
      <c r="Q33" s="312"/>
      <c r="R33" s="312"/>
      <c r="S33" s="312"/>
      <c r="T33" s="312"/>
      <c r="U33" s="312"/>
      <c r="V33" s="312"/>
      <c r="W33" s="312"/>
      <c r="X33" s="312"/>
      <c r="Y33" s="312"/>
      <c r="Z33" s="312"/>
      <c r="AA33" s="312"/>
      <c r="AB33" s="313"/>
      <c r="AE33" s="93"/>
      <c r="AF33" s="93"/>
      <c r="AG33" s="93"/>
      <c r="AH33" s="93"/>
      <c r="AI33" s="93"/>
      <c r="AJ33" s="93"/>
      <c r="AK33" s="93"/>
      <c r="AL33" s="93"/>
      <c r="AM33" s="93"/>
      <c r="AN33" s="91"/>
    </row>
    <row r="34" spans="1:40" ht="28.5" customHeight="1">
      <c r="A34" s="302"/>
      <c r="B34" s="342"/>
      <c r="C34" s="343"/>
      <c r="D34" s="234"/>
      <c r="E34" s="235"/>
      <c r="F34" s="236"/>
      <c r="G34" s="234"/>
      <c r="H34" s="235"/>
      <c r="I34" s="236"/>
      <c r="J34" s="234"/>
      <c r="K34" s="235"/>
      <c r="L34" s="236"/>
      <c r="M34" s="234"/>
      <c r="N34" s="235"/>
      <c r="O34" s="236"/>
      <c r="P34" s="242"/>
      <c r="Q34" s="314"/>
      <c r="R34" s="314"/>
      <c r="S34" s="314"/>
      <c r="T34" s="314"/>
      <c r="U34" s="314"/>
      <c r="V34" s="314"/>
      <c r="W34" s="314"/>
      <c r="X34" s="314"/>
      <c r="Y34" s="314"/>
      <c r="Z34" s="314"/>
      <c r="AA34" s="314"/>
      <c r="AB34" s="315"/>
      <c r="AC34" s="66"/>
      <c r="AE34" s="94"/>
      <c r="AF34" s="94"/>
      <c r="AG34" s="94"/>
      <c r="AH34" s="94"/>
      <c r="AI34" s="94"/>
      <c r="AJ34" s="94"/>
      <c r="AK34" s="94"/>
      <c r="AL34" s="94"/>
      <c r="AM34" s="94"/>
      <c r="AN34" s="91"/>
    </row>
    <row r="35" spans="1:40" ht="28.5" customHeight="1">
      <c r="A35" s="300" t="s">
        <v>7</v>
      </c>
      <c r="B35" s="279" t="s">
        <v>70</v>
      </c>
      <c r="C35" s="279" t="s">
        <v>8</v>
      </c>
      <c r="D35" s="279" t="s">
        <v>67</v>
      </c>
      <c r="E35" s="279"/>
      <c r="F35" s="279"/>
      <c r="G35" s="279"/>
      <c r="H35" s="279"/>
      <c r="I35" s="279"/>
      <c r="J35" s="279"/>
      <c r="K35" s="279"/>
      <c r="L35" s="279"/>
      <c r="M35" s="279"/>
      <c r="N35" s="279"/>
      <c r="O35" s="279"/>
      <c r="P35" s="279"/>
      <c r="Q35" s="279" t="s">
        <v>96</v>
      </c>
      <c r="R35" s="279"/>
      <c r="S35" s="279"/>
      <c r="T35" s="279"/>
      <c r="U35" s="279"/>
      <c r="V35" s="279"/>
      <c r="W35" s="279"/>
      <c r="X35" s="279"/>
      <c r="Y35" s="279"/>
      <c r="Z35" s="279"/>
      <c r="AA35" s="279"/>
      <c r="AB35" s="279"/>
      <c r="AC35" s="66"/>
      <c r="AE35" s="91"/>
      <c r="AF35" s="91"/>
      <c r="AG35" s="91"/>
      <c r="AH35" s="91"/>
      <c r="AI35" s="91"/>
      <c r="AJ35" s="91"/>
      <c r="AK35" s="91"/>
      <c r="AL35" s="91"/>
      <c r="AM35" s="91"/>
      <c r="AN35" s="91"/>
    </row>
    <row r="36" spans="1:40" ht="28.5" customHeight="1">
      <c r="A36" s="300"/>
      <c r="B36" s="279"/>
      <c r="C36" s="299"/>
      <c r="D36" s="123" t="s">
        <v>46</v>
      </c>
      <c r="E36" s="123" t="s">
        <v>47</v>
      </c>
      <c r="F36" s="123" t="s">
        <v>48</v>
      </c>
      <c r="G36" s="123" t="s">
        <v>49</v>
      </c>
      <c r="H36" s="123" t="s">
        <v>50</v>
      </c>
      <c r="I36" s="123" t="s">
        <v>51</v>
      </c>
      <c r="J36" s="123" t="s">
        <v>52</v>
      </c>
      <c r="K36" s="123" t="s">
        <v>53</v>
      </c>
      <c r="L36" s="123" t="s">
        <v>54</v>
      </c>
      <c r="M36" s="123" t="s">
        <v>55</v>
      </c>
      <c r="N36" s="123" t="s">
        <v>56</v>
      </c>
      <c r="O36" s="123" t="s">
        <v>57</v>
      </c>
      <c r="P36" s="123" t="s">
        <v>10</v>
      </c>
      <c r="Q36" s="297" t="s">
        <v>91</v>
      </c>
      <c r="R36" s="308"/>
      <c r="S36" s="308"/>
      <c r="T36" s="298"/>
      <c r="U36" s="297" t="s">
        <v>92</v>
      </c>
      <c r="V36" s="308"/>
      <c r="W36" s="308"/>
      <c r="X36" s="298"/>
      <c r="Y36" s="297" t="s">
        <v>93</v>
      </c>
      <c r="Z36" s="308"/>
      <c r="AA36" s="308"/>
      <c r="AB36" s="309"/>
      <c r="AC36" s="66"/>
      <c r="AE36" s="91"/>
      <c r="AF36" s="91"/>
      <c r="AG36" s="91"/>
      <c r="AH36" s="91"/>
      <c r="AI36" s="91"/>
      <c r="AJ36" s="91"/>
      <c r="AK36" s="91"/>
      <c r="AL36" s="91"/>
      <c r="AM36" s="91"/>
      <c r="AN36" s="91"/>
    </row>
    <row r="37" spans="1:40" ht="57.75" customHeight="1" thickBot="1">
      <c r="A37" s="87" t="str">
        <f>+C13</f>
        <v>Realizar seguimiento al 100% de los casos activos de representación jurídica.</v>
      </c>
      <c r="B37" s="88">
        <f>+AA13</f>
        <v>0.1</v>
      </c>
      <c r="C37" s="130">
        <f>+U13</f>
        <v>1</v>
      </c>
      <c r="D37" s="89"/>
      <c r="E37" s="89"/>
      <c r="F37" s="89"/>
      <c r="G37" s="89"/>
      <c r="H37" s="89"/>
      <c r="I37" s="89"/>
      <c r="J37" s="89"/>
      <c r="K37" s="89"/>
      <c r="L37" s="89">
        <v>0.57</v>
      </c>
      <c r="M37" s="89"/>
      <c r="N37" s="89"/>
      <c r="O37" s="89">
        <v>0.43</v>
      </c>
      <c r="P37" s="142">
        <v>1</v>
      </c>
      <c r="Q37" s="174" t="s">
        <v>154</v>
      </c>
      <c r="R37" s="175"/>
      <c r="S37" s="175"/>
      <c r="T37" s="176"/>
      <c r="U37" s="321"/>
      <c r="V37" s="322"/>
      <c r="W37" s="322"/>
      <c r="X37" s="323"/>
      <c r="Y37" s="174" t="s">
        <v>162</v>
      </c>
      <c r="Z37" s="175"/>
      <c r="AA37" s="175"/>
      <c r="AB37" s="324"/>
      <c r="AC37" s="66"/>
      <c r="AE37" s="91"/>
      <c r="AF37" s="91"/>
      <c r="AG37" s="91"/>
      <c r="AH37" s="91"/>
      <c r="AI37" s="91"/>
      <c r="AJ37" s="91"/>
      <c r="AK37" s="91"/>
      <c r="AL37" s="91"/>
      <c r="AM37" s="91"/>
      <c r="AN37" s="91"/>
    </row>
    <row r="38" spans="1:40" ht="28.5" customHeight="1">
      <c r="A38" s="316"/>
      <c r="B38" s="298"/>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7"/>
      <c r="AC38" s="66"/>
      <c r="AE38" s="91"/>
      <c r="AF38" s="91"/>
      <c r="AG38" s="91"/>
      <c r="AH38" s="91"/>
      <c r="AI38" s="91"/>
      <c r="AJ38" s="91"/>
      <c r="AK38" s="91"/>
      <c r="AL38" s="91"/>
      <c r="AM38" s="91"/>
      <c r="AN38" s="91"/>
    </row>
    <row r="39" spans="1:40" ht="28.5" customHeight="1">
      <c r="A39" s="300" t="s">
        <v>13</v>
      </c>
      <c r="B39" s="310" t="s">
        <v>69</v>
      </c>
      <c r="C39" s="279" t="s">
        <v>14</v>
      </c>
      <c r="D39" s="279"/>
      <c r="E39" s="279"/>
      <c r="F39" s="279"/>
      <c r="G39" s="279"/>
      <c r="H39" s="279"/>
      <c r="I39" s="279"/>
      <c r="J39" s="279"/>
      <c r="K39" s="279"/>
      <c r="L39" s="279"/>
      <c r="M39" s="279"/>
      <c r="N39" s="279"/>
      <c r="O39" s="279"/>
      <c r="P39" s="279"/>
      <c r="Q39" s="271" t="s">
        <v>89</v>
      </c>
      <c r="R39" s="272"/>
      <c r="S39" s="272"/>
      <c r="T39" s="272"/>
      <c r="U39" s="272"/>
      <c r="V39" s="272"/>
      <c r="W39" s="272"/>
      <c r="X39" s="272"/>
      <c r="Y39" s="272"/>
      <c r="Z39" s="272"/>
      <c r="AA39" s="272"/>
      <c r="AB39" s="318"/>
      <c r="AC39" s="66"/>
      <c r="AE39" s="91"/>
      <c r="AF39" s="91"/>
      <c r="AG39" s="91"/>
      <c r="AH39" s="91"/>
      <c r="AI39" s="91"/>
      <c r="AJ39" s="91"/>
      <c r="AK39" s="91"/>
      <c r="AL39" s="91"/>
      <c r="AM39" s="91"/>
      <c r="AN39" s="91"/>
    </row>
    <row r="40" spans="1:40" ht="28.5" customHeight="1">
      <c r="A40" s="300"/>
      <c r="B40" s="311"/>
      <c r="C40" s="123" t="s">
        <v>15</v>
      </c>
      <c r="D40" s="123" t="s">
        <v>43</v>
      </c>
      <c r="E40" s="123" t="s">
        <v>44</v>
      </c>
      <c r="F40" s="123" t="s">
        <v>45</v>
      </c>
      <c r="G40" s="123" t="s">
        <v>58</v>
      </c>
      <c r="H40" s="123" t="s">
        <v>59</v>
      </c>
      <c r="I40" s="123" t="s">
        <v>60</v>
      </c>
      <c r="J40" s="123" t="s">
        <v>61</v>
      </c>
      <c r="K40" s="123" t="s">
        <v>62</v>
      </c>
      <c r="L40" s="123" t="s">
        <v>63</v>
      </c>
      <c r="M40" s="123" t="s">
        <v>64</v>
      </c>
      <c r="N40" s="123" t="s">
        <v>65</v>
      </c>
      <c r="O40" s="123" t="s">
        <v>66</v>
      </c>
      <c r="P40" s="123" t="s">
        <v>71</v>
      </c>
      <c r="Q40" s="271" t="s">
        <v>94</v>
      </c>
      <c r="R40" s="272"/>
      <c r="S40" s="272"/>
      <c r="T40" s="272"/>
      <c r="U40" s="272"/>
      <c r="V40" s="272"/>
      <c r="W40" s="272"/>
      <c r="X40" s="272"/>
      <c r="Y40" s="272"/>
      <c r="Z40" s="272"/>
      <c r="AA40" s="272"/>
      <c r="AB40" s="318"/>
      <c r="AC40" s="66"/>
      <c r="AM40" s="94"/>
      <c r="AN40" s="91"/>
    </row>
    <row r="41" spans="1:28" ht="17.25" customHeight="1">
      <c r="A41" s="353" t="s">
        <v>134</v>
      </c>
      <c r="B41" s="319">
        <f>+B37</f>
        <v>0.1</v>
      </c>
      <c r="C41" s="76" t="s">
        <v>11</v>
      </c>
      <c r="D41" s="77"/>
      <c r="E41" s="77"/>
      <c r="F41" s="77"/>
      <c r="G41" s="77"/>
      <c r="H41" s="77"/>
      <c r="I41" s="77"/>
      <c r="J41" s="77">
        <v>0</v>
      </c>
      <c r="K41" s="77">
        <v>0</v>
      </c>
      <c r="L41" s="77">
        <v>0.5</v>
      </c>
      <c r="M41" s="77">
        <v>0</v>
      </c>
      <c r="N41" s="77">
        <v>0</v>
      </c>
      <c r="O41" s="77">
        <v>0.5</v>
      </c>
      <c r="P41" s="78">
        <f>SUM(D41:O41)</f>
        <v>1</v>
      </c>
      <c r="Q41" s="355" t="s">
        <v>163</v>
      </c>
      <c r="R41" s="356"/>
      <c r="S41" s="356"/>
      <c r="T41" s="356"/>
      <c r="U41" s="356"/>
      <c r="V41" s="356"/>
      <c r="W41" s="356"/>
      <c r="X41" s="356"/>
      <c r="Y41" s="356"/>
      <c r="Z41" s="356"/>
      <c r="AA41" s="356"/>
      <c r="AB41" s="357"/>
    </row>
    <row r="42" spans="1:29" ht="27" customHeight="1">
      <c r="A42" s="354"/>
      <c r="B42" s="320"/>
      <c r="C42" s="71" t="s">
        <v>12</v>
      </c>
      <c r="D42" s="15"/>
      <c r="E42" s="15"/>
      <c r="F42" s="15"/>
      <c r="G42" s="15"/>
      <c r="H42" s="15"/>
      <c r="I42" s="15"/>
      <c r="J42" s="15"/>
      <c r="K42" s="15"/>
      <c r="L42" s="15">
        <f>+L44/L43</f>
        <v>0.5708061002178649</v>
      </c>
      <c r="M42" s="15"/>
      <c r="N42" s="15"/>
      <c r="O42" s="15">
        <v>0.43</v>
      </c>
      <c r="P42" s="17"/>
      <c r="Q42" s="358"/>
      <c r="R42" s="359"/>
      <c r="S42" s="359"/>
      <c r="T42" s="359"/>
      <c r="U42" s="359"/>
      <c r="V42" s="359"/>
      <c r="W42" s="359"/>
      <c r="X42" s="359"/>
      <c r="Y42" s="359"/>
      <c r="Z42" s="359"/>
      <c r="AA42" s="359"/>
      <c r="AB42" s="360"/>
      <c r="AC42"/>
    </row>
    <row r="43" spans="1:29" ht="27" customHeight="1">
      <c r="A43" s="144" t="s">
        <v>135</v>
      </c>
      <c r="B43" s="145"/>
      <c r="C43" s="71"/>
      <c r="D43" s="73"/>
      <c r="E43" s="82"/>
      <c r="F43" s="73"/>
      <c r="G43" s="73"/>
      <c r="H43" s="73"/>
      <c r="I43" s="73"/>
      <c r="J43" s="73">
        <v>864</v>
      </c>
      <c r="K43" s="73">
        <v>898</v>
      </c>
      <c r="L43" s="73">
        <f>918</f>
        <v>918</v>
      </c>
      <c r="M43" s="73">
        <v>888</v>
      </c>
      <c r="N43" s="73">
        <v>884</v>
      </c>
      <c r="O43" s="73">
        <v>889</v>
      </c>
      <c r="P43" s="85"/>
      <c r="Q43" s="358"/>
      <c r="R43" s="359"/>
      <c r="S43" s="359"/>
      <c r="T43" s="359"/>
      <c r="U43" s="359"/>
      <c r="V43" s="359"/>
      <c r="W43" s="359"/>
      <c r="X43" s="359"/>
      <c r="Y43" s="359"/>
      <c r="Z43" s="359"/>
      <c r="AA43" s="359"/>
      <c r="AB43" s="360"/>
      <c r="AC43"/>
    </row>
    <row r="44" spans="1:29" ht="27" customHeight="1">
      <c r="A44" s="144" t="s">
        <v>136</v>
      </c>
      <c r="B44" s="145"/>
      <c r="C44" s="71"/>
      <c r="D44" s="73"/>
      <c r="E44" s="82"/>
      <c r="F44" s="73"/>
      <c r="G44" s="73"/>
      <c r="H44" s="73"/>
      <c r="I44" s="73"/>
      <c r="J44" s="73">
        <v>475</v>
      </c>
      <c r="K44" s="73">
        <v>438</v>
      </c>
      <c r="L44" s="73">
        <v>524</v>
      </c>
      <c r="M44" s="73">
        <v>565</v>
      </c>
      <c r="N44" s="73">
        <v>581</v>
      </c>
      <c r="O44" s="73">
        <v>552</v>
      </c>
      <c r="P44" s="85"/>
      <c r="Q44" s="358"/>
      <c r="R44" s="359"/>
      <c r="S44" s="359"/>
      <c r="T44" s="359"/>
      <c r="U44" s="359"/>
      <c r="V44" s="359"/>
      <c r="W44" s="359"/>
      <c r="X44" s="359"/>
      <c r="Y44" s="359"/>
      <c r="Z44" s="359"/>
      <c r="AA44" s="359"/>
      <c r="AB44" s="360"/>
      <c r="AC44"/>
    </row>
    <row r="45" spans="1:28" ht="15">
      <c r="A45" s="144" t="s">
        <v>137</v>
      </c>
      <c r="B45" s="145"/>
      <c r="C45" s="71"/>
      <c r="D45" s="73"/>
      <c r="E45" s="82"/>
      <c r="F45" s="73"/>
      <c r="G45" s="73"/>
      <c r="H45" s="73"/>
      <c r="I45" s="73"/>
      <c r="J45" s="73">
        <v>58</v>
      </c>
      <c r="K45" s="73">
        <v>32</v>
      </c>
      <c r="L45" s="73">
        <v>35</v>
      </c>
      <c r="M45" s="73">
        <v>58</v>
      </c>
      <c r="N45" s="73">
        <v>64</v>
      </c>
      <c r="O45" s="73">
        <v>60</v>
      </c>
      <c r="P45" s="85"/>
      <c r="Q45" s="361"/>
      <c r="R45" s="362"/>
      <c r="S45" s="362"/>
      <c r="T45" s="362"/>
      <c r="U45" s="362"/>
      <c r="V45" s="362"/>
      <c r="W45" s="362"/>
      <c r="X45" s="362"/>
      <c r="Y45" s="362"/>
      <c r="Z45" s="362"/>
      <c r="AA45" s="362"/>
      <c r="AB45" s="363"/>
    </row>
    <row r="46" spans="1:28" ht="15.75" thickBot="1">
      <c r="A46" s="3"/>
      <c r="B46" s="4"/>
      <c r="C46" s="4"/>
      <c r="D46" s="4"/>
      <c r="E46" s="4"/>
      <c r="F46" s="4"/>
      <c r="G46" s="4"/>
      <c r="H46" s="4"/>
      <c r="I46" s="4"/>
      <c r="J46" s="4"/>
      <c r="K46" s="4"/>
      <c r="L46" s="4"/>
      <c r="M46" s="4"/>
      <c r="N46" s="4"/>
      <c r="O46" s="4"/>
      <c r="P46" s="4"/>
      <c r="Q46" s="4"/>
      <c r="R46" s="4"/>
      <c r="S46" s="4"/>
      <c r="T46" s="4"/>
      <c r="U46" s="4"/>
      <c r="V46" s="4"/>
      <c r="W46" s="4"/>
      <c r="X46" s="5"/>
      <c r="Y46" s="4"/>
      <c r="Z46" s="4"/>
      <c r="AA46" s="4"/>
      <c r="AB46" s="103"/>
    </row>
    <row r="47" spans="1:29" ht="51.75" customHeight="1">
      <c r="A47" s="153" t="s">
        <v>73</v>
      </c>
      <c r="B47" s="156" t="s">
        <v>76</v>
      </c>
      <c r="C47" s="157"/>
      <c r="D47" s="157"/>
      <c r="E47" s="157"/>
      <c r="F47" s="157"/>
      <c r="G47" s="158"/>
      <c r="H47" s="346" t="s">
        <v>74</v>
      </c>
      <c r="I47" s="347"/>
      <c r="J47" s="347"/>
      <c r="K47" s="347"/>
      <c r="L47" s="347"/>
      <c r="M47" s="347"/>
      <c r="N47" s="156" t="s">
        <v>76</v>
      </c>
      <c r="O47" s="157"/>
      <c r="P47" s="157"/>
      <c r="Q47" s="157"/>
      <c r="R47" s="157"/>
      <c r="S47" s="158"/>
      <c r="T47" s="330" t="s">
        <v>17</v>
      </c>
      <c r="U47" s="331"/>
      <c r="V47" s="331"/>
      <c r="W47" s="332"/>
      <c r="X47" s="156" t="s">
        <v>16</v>
      </c>
      <c r="Y47" s="157"/>
      <c r="Z47" s="157"/>
      <c r="AA47" s="157"/>
      <c r="AB47" s="339"/>
      <c r="AC47"/>
    </row>
    <row r="48" spans="1:29" ht="27" customHeight="1">
      <c r="A48" s="154"/>
      <c r="B48" s="325" t="s">
        <v>155</v>
      </c>
      <c r="C48" s="326"/>
      <c r="D48" s="326"/>
      <c r="E48" s="326"/>
      <c r="F48" s="326"/>
      <c r="G48" s="352"/>
      <c r="H48" s="348"/>
      <c r="I48" s="349"/>
      <c r="J48" s="349"/>
      <c r="K48" s="349"/>
      <c r="L48" s="349"/>
      <c r="M48" s="349"/>
      <c r="N48" s="325" t="s">
        <v>152</v>
      </c>
      <c r="O48" s="326"/>
      <c r="P48" s="326"/>
      <c r="Q48" s="326"/>
      <c r="R48" s="326"/>
      <c r="S48" s="352"/>
      <c r="T48" s="333"/>
      <c r="U48" s="334"/>
      <c r="V48" s="334"/>
      <c r="W48" s="335"/>
      <c r="X48" s="325" t="s">
        <v>75</v>
      </c>
      <c r="Y48" s="326"/>
      <c r="Z48" s="326"/>
      <c r="AA48" s="326"/>
      <c r="AB48" s="327"/>
      <c r="AC48"/>
    </row>
    <row r="49" spans="1:29" ht="27" customHeight="1" thickBot="1">
      <c r="A49" s="155"/>
      <c r="B49" s="159" t="s">
        <v>84</v>
      </c>
      <c r="C49" s="160"/>
      <c r="D49" s="160"/>
      <c r="E49" s="160"/>
      <c r="F49" s="160"/>
      <c r="G49" s="161"/>
      <c r="H49" s="350"/>
      <c r="I49" s="351"/>
      <c r="J49" s="351"/>
      <c r="K49" s="351"/>
      <c r="L49" s="351"/>
      <c r="M49" s="351"/>
      <c r="N49" s="159" t="s">
        <v>85</v>
      </c>
      <c r="O49" s="160"/>
      <c r="P49" s="160"/>
      <c r="Q49" s="160"/>
      <c r="R49" s="160"/>
      <c r="S49" s="161"/>
      <c r="T49" s="336"/>
      <c r="U49" s="337"/>
      <c r="V49" s="337"/>
      <c r="W49" s="338"/>
      <c r="X49" s="159" t="s">
        <v>86</v>
      </c>
      <c r="Y49" s="160"/>
      <c r="Z49" s="160"/>
      <c r="AA49" s="160"/>
      <c r="AB49" s="328"/>
      <c r="AC49"/>
    </row>
    <row r="54" ht="15">
      <c r="P54" s="143"/>
    </row>
  </sheetData>
  <sheetProtection/>
  <mergeCells count="121">
    <mergeCell ref="Y7:Z7"/>
    <mergeCell ref="A1:A4"/>
    <mergeCell ref="B1:Y1"/>
    <mergeCell ref="Z1:AB1"/>
    <mergeCell ref="B2:Y2"/>
    <mergeCell ref="Z2:AB2"/>
    <mergeCell ref="B3:Y4"/>
    <mergeCell ref="Z3:AB3"/>
    <mergeCell ref="Z4:AB4"/>
    <mergeCell ref="A11:B11"/>
    <mergeCell ref="C11:K11"/>
    <mergeCell ref="M11:Q11"/>
    <mergeCell ref="R11:V11"/>
    <mergeCell ref="W11:X11"/>
    <mergeCell ref="A7:B9"/>
    <mergeCell ref="C7:K9"/>
    <mergeCell ref="R7:T9"/>
    <mergeCell ref="U7:V9"/>
    <mergeCell ref="W7:X9"/>
    <mergeCell ref="A13:B13"/>
    <mergeCell ref="C13:Q13"/>
    <mergeCell ref="S13:T13"/>
    <mergeCell ref="V13:Y13"/>
    <mergeCell ref="AA13:AB13"/>
    <mergeCell ref="AA7:AB7"/>
    <mergeCell ref="Y8:Z8"/>
    <mergeCell ref="AA8:AB8"/>
    <mergeCell ref="Y9:Z9"/>
    <mergeCell ref="AA9:AB9"/>
    <mergeCell ref="D16:E16"/>
    <mergeCell ref="F16:G16"/>
    <mergeCell ref="H16:I16"/>
    <mergeCell ref="Q16:V16"/>
    <mergeCell ref="W16:AB16"/>
    <mergeCell ref="Y11:AB11"/>
    <mergeCell ref="C12:Z12"/>
    <mergeCell ref="Z17:AB17"/>
    <mergeCell ref="Q18:S18"/>
    <mergeCell ref="T18:V18"/>
    <mergeCell ref="W18:Y18"/>
    <mergeCell ref="Z18:AB18"/>
    <mergeCell ref="A15:B16"/>
    <mergeCell ref="D15:E15"/>
    <mergeCell ref="F15:G15"/>
    <mergeCell ref="H15:I15"/>
    <mergeCell ref="Q15:AB15"/>
    <mergeCell ref="G22:I22"/>
    <mergeCell ref="J22:L22"/>
    <mergeCell ref="M22:O22"/>
    <mergeCell ref="Q17:S17"/>
    <mergeCell ref="T17:V17"/>
    <mergeCell ref="W17:Y17"/>
    <mergeCell ref="G23:I26"/>
    <mergeCell ref="J23:L26"/>
    <mergeCell ref="M23:O26"/>
    <mergeCell ref="A20:AB20"/>
    <mergeCell ref="A21:A22"/>
    <mergeCell ref="B21:C22"/>
    <mergeCell ref="D21:O21"/>
    <mergeCell ref="P21:P22"/>
    <mergeCell ref="Q21:AB22"/>
    <mergeCell ref="D22:F22"/>
    <mergeCell ref="P31:P34"/>
    <mergeCell ref="Q31:AB34"/>
    <mergeCell ref="A35:A36"/>
    <mergeCell ref="B35:B36"/>
    <mergeCell ref="P23:P26"/>
    <mergeCell ref="Q23:AB26"/>
    <mergeCell ref="A27:AB27"/>
    <mergeCell ref="A23:A26"/>
    <mergeCell ref="B23:C26"/>
    <mergeCell ref="D23:F26"/>
    <mergeCell ref="A28:AB28"/>
    <mergeCell ref="A29:A30"/>
    <mergeCell ref="B29:C30"/>
    <mergeCell ref="D29:O29"/>
    <mergeCell ref="P29:P30"/>
    <mergeCell ref="Q29:AB30"/>
    <mergeCell ref="D30:F30"/>
    <mergeCell ref="G30:I30"/>
    <mergeCell ref="J30:L30"/>
    <mergeCell ref="M30:O30"/>
    <mergeCell ref="A31:A34"/>
    <mergeCell ref="B31:C34"/>
    <mergeCell ref="D31:F34"/>
    <mergeCell ref="G31:I34"/>
    <mergeCell ref="J31:L34"/>
    <mergeCell ref="M31:O34"/>
    <mergeCell ref="Q40:AB40"/>
    <mergeCell ref="C35:C36"/>
    <mergeCell ref="D35:P35"/>
    <mergeCell ref="Q35:AB35"/>
    <mergeCell ref="Q36:T36"/>
    <mergeCell ref="U36:X36"/>
    <mergeCell ref="Y36:AB36"/>
    <mergeCell ref="A47:A49"/>
    <mergeCell ref="B47:G47"/>
    <mergeCell ref="Q37:T37"/>
    <mergeCell ref="U37:X37"/>
    <mergeCell ref="Y37:AB37"/>
    <mergeCell ref="A38:AB38"/>
    <mergeCell ref="A39:A40"/>
    <mergeCell ref="B39:B40"/>
    <mergeCell ref="C39:P39"/>
    <mergeCell ref="Q39:AB39"/>
    <mergeCell ref="A41:A42"/>
    <mergeCell ref="B41:B42"/>
    <mergeCell ref="Q41:AB45"/>
    <mergeCell ref="A43:B43"/>
    <mergeCell ref="A44:B44"/>
    <mergeCell ref="A45:B45"/>
    <mergeCell ref="B49:G49"/>
    <mergeCell ref="H47:M49"/>
    <mergeCell ref="N47:S47"/>
    <mergeCell ref="T47:W49"/>
    <mergeCell ref="X47:AB47"/>
    <mergeCell ref="N48:S48"/>
    <mergeCell ref="X48:AB48"/>
    <mergeCell ref="N49:S49"/>
    <mergeCell ref="X49:AB49"/>
    <mergeCell ref="B48:G48"/>
  </mergeCells>
  <dataValidations count="3">
    <dataValidation type="textLength" operator="lessThanOrEqual" allowBlank="1" showInputMessage="1" showErrorMessage="1" promptTitle="2.000 caracteres" errorTitle="Máximo 2.000 caracteres" error="Máximo 2.000 caracteres" sqref="Q23:AB26 Q31:AB34">
      <formula1>2000</formula1>
    </dataValidation>
    <dataValidation type="textLength" operator="lessThanOrEqual" allowBlank="1" showInputMessage="1" showErrorMessage="1" errorTitle="Máximo 2.000 caracteres" error="Máximo 2.000 caracteres" sqref="Q37:T37 Q41:AB45">
      <formula1>2000</formula1>
    </dataValidation>
    <dataValidation type="textLength" operator="lessThanOrEqual" allowBlank="1" showInputMessage="1" showErrorMessage="1" errorTitle="Máximo 1.000 caracteres" error="Máximo 1.000 caracteres" sqref="U37:X37">
      <formula1>1000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5.xml><?xml version="1.0" encoding="utf-8"?>
<worksheet xmlns="http://schemas.openxmlformats.org/spreadsheetml/2006/main" xmlns:r="http://schemas.openxmlformats.org/officeDocument/2006/relationships">
  <sheetPr>
    <tabColor rgb="FF00B0F0"/>
    <pageSetUpPr fitToPage="1"/>
  </sheetPr>
  <dimension ref="A1:AN48"/>
  <sheetViews>
    <sheetView workbookViewId="0" topLeftCell="I11">
      <selection activeCell="W19" sqref="W19"/>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8" max="18" width="7.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9" max="39" width="18.421875" style="0" bestFit="1" customWidth="1"/>
    <col min="40" max="40" width="16.140625" style="0" customWidth="1"/>
  </cols>
  <sheetData>
    <row r="1" spans="1:28" ht="32.25" customHeight="1">
      <c r="A1" s="226"/>
      <c r="B1" s="244" t="s">
        <v>20</v>
      </c>
      <c r="C1" s="245"/>
      <c r="D1" s="245"/>
      <c r="E1" s="245"/>
      <c r="F1" s="245"/>
      <c r="G1" s="245"/>
      <c r="H1" s="245"/>
      <c r="I1" s="245"/>
      <c r="J1" s="245"/>
      <c r="K1" s="245"/>
      <c r="L1" s="245"/>
      <c r="M1" s="245"/>
      <c r="N1" s="245"/>
      <c r="O1" s="245"/>
      <c r="P1" s="245"/>
      <c r="Q1" s="245"/>
      <c r="R1" s="245"/>
      <c r="S1" s="245"/>
      <c r="T1" s="245"/>
      <c r="U1" s="245"/>
      <c r="V1" s="245"/>
      <c r="W1" s="245"/>
      <c r="X1" s="245"/>
      <c r="Y1" s="246"/>
      <c r="Z1" s="146" t="s">
        <v>22</v>
      </c>
      <c r="AA1" s="147"/>
      <c r="AB1" s="148"/>
    </row>
    <row r="2" spans="1:28" ht="30.75" customHeight="1">
      <c r="A2" s="227"/>
      <c r="B2" s="213" t="s">
        <v>21</v>
      </c>
      <c r="C2" s="214"/>
      <c r="D2" s="214"/>
      <c r="E2" s="214"/>
      <c r="F2" s="214"/>
      <c r="G2" s="214"/>
      <c r="H2" s="214"/>
      <c r="I2" s="214"/>
      <c r="J2" s="214"/>
      <c r="K2" s="214"/>
      <c r="L2" s="214"/>
      <c r="M2" s="214"/>
      <c r="N2" s="214"/>
      <c r="O2" s="214"/>
      <c r="P2" s="214"/>
      <c r="Q2" s="214"/>
      <c r="R2" s="214"/>
      <c r="S2" s="214"/>
      <c r="T2" s="214"/>
      <c r="U2" s="214"/>
      <c r="V2" s="214"/>
      <c r="W2" s="214"/>
      <c r="X2" s="214"/>
      <c r="Y2" s="215"/>
      <c r="Z2" s="198" t="s">
        <v>111</v>
      </c>
      <c r="AA2" s="199"/>
      <c r="AB2" s="200"/>
    </row>
    <row r="3" spans="1:28" ht="24" customHeight="1">
      <c r="A3" s="227"/>
      <c r="B3" s="216" t="s">
        <v>72</v>
      </c>
      <c r="C3" s="217"/>
      <c r="D3" s="217"/>
      <c r="E3" s="217"/>
      <c r="F3" s="217"/>
      <c r="G3" s="217"/>
      <c r="H3" s="217"/>
      <c r="I3" s="217"/>
      <c r="J3" s="217"/>
      <c r="K3" s="217"/>
      <c r="L3" s="217"/>
      <c r="M3" s="217"/>
      <c r="N3" s="217"/>
      <c r="O3" s="217"/>
      <c r="P3" s="217"/>
      <c r="Q3" s="217"/>
      <c r="R3" s="217"/>
      <c r="S3" s="217"/>
      <c r="T3" s="217"/>
      <c r="U3" s="217"/>
      <c r="V3" s="217"/>
      <c r="W3" s="217"/>
      <c r="X3" s="217"/>
      <c r="Y3" s="218"/>
      <c r="Z3" s="198" t="s">
        <v>114</v>
      </c>
      <c r="AA3" s="199"/>
      <c r="AB3" s="200"/>
    </row>
    <row r="4" spans="1:28" ht="15.75" customHeight="1" thickBot="1">
      <c r="A4" s="228"/>
      <c r="B4" s="219"/>
      <c r="C4" s="220"/>
      <c r="D4" s="220"/>
      <c r="E4" s="220"/>
      <c r="F4" s="220"/>
      <c r="G4" s="220"/>
      <c r="H4" s="220"/>
      <c r="I4" s="220"/>
      <c r="J4" s="220"/>
      <c r="K4" s="220"/>
      <c r="L4" s="220"/>
      <c r="M4" s="220"/>
      <c r="N4" s="220"/>
      <c r="O4" s="220"/>
      <c r="P4" s="220"/>
      <c r="Q4" s="220"/>
      <c r="R4" s="220"/>
      <c r="S4" s="220"/>
      <c r="T4" s="220"/>
      <c r="U4" s="220"/>
      <c r="V4" s="220"/>
      <c r="W4" s="220"/>
      <c r="X4" s="220"/>
      <c r="Y4" s="221"/>
      <c r="Z4" s="203" t="s">
        <v>112</v>
      </c>
      <c r="AA4" s="204"/>
      <c r="AB4" s="205"/>
    </row>
    <row r="5" spans="1:28" ht="9" customHeight="1" thickBot="1">
      <c r="A5" s="101"/>
      <c r="B5" s="99"/>
      <c r="C5" s="100"/>
      <c r="D5" s="8"/>
      <c r="E5" s="8"/>
      <c r="F5" s="8"/>
      <c r="G5" s="8"/>
      <c r="H5" s="8"/>
      <c r="I5" s="8"/>
      <c r="J5" s="8"/>
      <c r="K5" s="8"/>
      <c r="L5" s="8"/>
      <c r="M5" s="8"/>
      <c r="N5" s="8"/>
      <c r="O5" s="8"/>
      <c r="P5" s="8"/>
      <c r="Q5" s="8"/>
      <c r="R5" s="8"/>
      <c r="S5" s="8"/>
      <c r="T5" s="8"/>
      <c r="U5" s="8"/>
      <c r="V5" s="8"/>
      <c r="W5" s="8"/>
      <c r="X5" s="9"/>
      <c r="Y5" s="8"/>
      <c r="Z5" s="10"/>
      <c r="AA5" s="2"/>
      <c r="AB5" s="102"/>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3"/>
    </row>
    <row r="7" spans="1:28" ht="15" customHeight="1">
      <c r="A7" s="168" t="s">
        <v>0</v>
      </c>
      <c r="B7" s="169"/>
      <c r="C7" s="177" t="s">
        <v>115</v>
      </c>
      <c r="D7" s="178"/>
      <c r="E7" s="178"/>
      <c r="F7" s="178"/>
      <c r="G7" s="178"/>
      <c r="H7" s="178"/>
      <c r="I7" s="178"/>
      <c r="J7" s="178"/>
      <c r="K7" s="179"/>
      <c r="L7" s="106"/>
      <c r="M7" s="96"/>
      <c r="N7" s="96"/>
      <c r="O7" s="96"/>
      <c r="P7" s="96"/>
      <c r="Q7" s="98"/>
      <c r="R7" s="249" t="s">
        <v>81</v>
      </c>
      <c r="S7" s="250"/>
      <c r="T7" s="251"/>
      <c r="U7" s="262">
        <v>44140</v>
      </c>
      <c r="V7" s="263"/>
      <c r="W7" s="249" t="s">
        <v>77</v>
      </c>
      <c r="X7" s="251"/>
      <c r="Y7" s="268" t="s">
        <v>80</v>
      </c>
      <c r="Z7" s="269"/>
      <c r="AA7" s="290"/>
      <c r="AB7" s="291"/>
    </row>
    <row r="8" spans="1:28" ht="15" customHeight="1">
      <c r="A8" s="170"/>
      <c r="B8" s="171"/>
      <c r="C8" s="180"/>
      <c r="D8" s="181"/>
      <c r="E8" s="181"/>
      <c r="F8" s="181"/>
      <c r="G8" s="181"/>
      <c r="H8" s="181"/>
      <c r="I8" s="181"/>
      <c r="J8" s="181"/>
      <c r="K8" s="182"/>
      <c r="L8" s="106"/>
      <c r="M8" s="96"/>
      <c r="N8" s="96"/>
      <c r="O8" s="96"/>
      <c r="P8" s="96"/>
      <c r="Q8" s="98"/>
      <c r="R8" s="252"/>
      <c r="S8" s="253"/>
      <c r="T8" s="254"/>
      <c r="U8" s="264"/>
      <c r="V8" s="265"/>
      <c r="W8" s="252"/>
      <c r="X8" s="254"/>
      <c r="Y8" s="211" t="s">
        <v>78</v>
      </c>
      <c r="Z8" s="212"/>
      <c r="AA8" s="149"/>
      <c r="AB8" s="150"/>
    </row>
    <row r="9" spans="1:28" ht="15" customHeight="1" thickBot="1">
      <c r="A9" s="172"/>
      <c r="B9" s="173"/>
      <c r="C9" s="183"/>
      <c r="D9" s="184"/>
      <c r="E9" s="184"/>
      <c r="F9" s="184"/>
      <c r="G9" s="184"/>
      <c r="H9" s="184"/>
      <c r="I9" s="184"/>
      <c r="J9" s="184"/>
      <c r="K9" s="185"/>
      <c r="L9" s="106"/>
      <c r="M9" s="96"/>
      <c r="N9" s="96"/>
      <c r="O9" s="96"/>
      <c r="P9" s="96"/>
      <c r="Q9" s="98"/>
      <c r="R9" s="255"/>
      <c r="S9" s="256"/>
      <c r="T9" s="257"/>
      <c r="U9" s="266"/>
      <c r="V9" s="267"/>
      <c r="W9" s="255"/>
      <c r="X9" s="257"/>
      <c r="Y9" s="209" t="s">
        <v>79</v>
      </c>
      <c r="Z9" s="210"/>
      <c r="AA9" s="151" t="s">
        <v>116</v>
      </c>
      <c r="AB9" s="152"/>
    </row>
    <row r="10" spans="1:28" ht="9" customHeight="1" thickBot="1">
      <c r="A10" s="97"/>
      <c r="B10" s="107"/>
      <c r="C10" s="14"/>
      <c r="D10" s="14"/>
      <c r="E10" s="14"/>
      <c r="F10" s="14"/>
      <c r="G10" s="14"/>
      <c r="H10" s="14"/>
      <c r="I10" s="14"/>
      <c r="J10" s="14"/>
      <c r="K10" s="14"/>
      <c r="L10" s="14"/>
      <c r="M10" s="128"/>
      <c r="N10" s="128"/>
      <c r="O10" s="128"/>
      <c r="P10" s="128"/>
      <c r="Q10" s="128"/>
      <c r="R10" s="114"/>
      <c r="S10" s="114"/>
      <c r="T10" s="114"/>
      <c r="U10" s="114"/>
      <c r="V10" s="114"/>
      <c r="W10" s="111"/>
      <c r="X10" s="111"/>
      <c r="Y10" s="111"/>
      <c r="Z10" s="111"/>
      <c r="AA10" s="111"/>
      <c r="AB10" s="112"/>
    </row>
    <row r="11" spans="1:28" ht="39" customHeight="1" thickBot="1">
      <c r="A11" s="247" t="s">
        <v>88</v>
      </c>
      <c r="B11" s="248"/>
      <c r="C11" s="186" t="s">
        <v>117</v>
      </c>
      <c r="D11" s="187"/>
      <c r="E11" s="187"/>
      <c r="F11" s="187"/>
      <c r="G11" s="187"/>
      <c r="H11" s="187"/>
      <c r="I11" s="187"/>
      <c r="J11" s="187"/>
      <c r="K11" s="188"/>
      <c r="L11" s="68"/>
      <c r="M11" s="194" t="s">
        <v>83</v>
      </c>
      <c r="N11" s="195"/>
      <c r="O11" s="195"/>
      <c r="P11" s="195"/>
      <c r="Q11" s="196"/>
      <c r="R11" s="206" t="s">
        <v>118</v>
      </c>
      <c r="S11" s="207"/>
      <c r="T11" s="207"/>
      <c r="U11" s="207"/>
      <c r="V11" s="208"/>
      <c r="W11" s="194" t="s">
        <v>82</v>
      </c>
      <c r="X11" s="196"/>
      <c r="Y11" s="280" t="s">
        <v>119</v>
      </c>
      <c r="Z11" s="281"/>
      <c r="AA11" s="281"/>
      <c r="AB11" s="282"/>
    </row>
    <row r="12" spans="1:28" ht="9" customHeight="1" thickBot="1">
      <c r="A12" s="75"/>
      <c r="B12" s="113"/>
      <c r="C12" s="189"/>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6"/>
      <c r="AB12" s="104"/>
    </row>
    <row r="13" spans="1:28" s="1" customFormat="1" ht="37.5" customHeight="1" thickBot="1">
      <c r="A13" s="168" t="s">
        <v>90</v>
      </c>
      <c r="B13" s="169"/>
      <c r="C13" s="292" t="s">
        <v>138</v>
      </c>
      <c r="D13" s="293"/>
      <c r="E13" s="293"/>
      <c r="F13" s="293"/>
      <c r="G13" s="293"/>
      <c r="H13" s="293"/>
      <c r="I13" s="293"/>
      <c r="J13" s="293"/>
      <c r="K13" s="293"/>
      <c r="L13" s="293"/>
      <c r="M13" s="293"/>
      <c r="N13" s="293"/>
      <c r="O13" s="293"/>
      <c r="P13" s="293"/>
      <c r="Q13" s="294"/>
      <c r="R13" s="8"/>
      <c r="S13" s="197" t="s">
        <v>18</v>
      </c>
      <c r="T13" s="197"/>
      <c r="U13" s="129">
        <v>1</v>
      </c>
      <c r="V13" s="284" t="s">
        <v>19</v>
      </c>
      <c r="W13" s="197"/>
      <c r="X13" s="197"/>
      <c r="Y13" s="197"/>
      <c r="Z13" s="8"/>
      <c r="AA13" s="288">
        <v>0.03</v>
      </c>
      <c r="AB13" s="289"/>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5"/>
    </row>
    <row r="15" spans="1:28" ht="24" customHeight="1" thickBot="1">
      <c r="A15" s="222" t="s">
        <v>1</v>
      </c>
      <c r="B15" s="223"/>
      <c r="C15" s="127" t="s">
        <v>68</v>
      </c>
      <c r="D15" s="201" t="s">
        <v>23</v>
      </c>
      <c r="E15" s="258"/>
      <c r="F15" s="201" t="s">
        <v>24</v>
      </c>
      <c r="G15" s="258"/>
      <c r="H15" s="201" t="s">
        <v>25</v>
      </c>
      <c r="I15" s="202"/>
      <c r="J15" s="124"/>
      <c r="K15" s="67"/>
      <c r="L15" s="124"/>
      <c r="M15" s="4"/>
      <c r="N15" s="4"/>
      <c r="O15" s="4"/>
      <c r="P15" s="4"/>
      <c r="Q15" s="285" t="s">
        <v>2</v>
      </c>
      <c r="R15" s="286"/>
      <c r="S15" s="286"/>
      <c r="T15" s="286"/>
      <c r="U15" s="286"/>
      <c r="V15" s="286"/>
      <c r="W15" s="286"/>
      <c r="X15" s="286"/>
      <c r="Y15" s="286"/>
      <c r="Z15" s="286"/>
      <c r="AA15" s="286"/>
      <c r="AB15" s="287"/>
    </row>
    <row r="16" spans="1:28" ht="35.25" customHeight="1" thickBot="1">
      <c r="A16" s="224"/>
      <c r="B16" s="225"/>
      <c r="C16" s="108"/>
      <c r="D16" s="229"/>
      <c r="E16" s="283"/>
      <c r="F16" s="229"/>
      <c r="G16" s="283"/>
      <c r="H16" s="229" t="s">
        <v>116</v>
      </c>
      <c r="I16" s="230"/>
      <c r="J16" s="124"/>
      <c r="K16" s="124"/>
      <c r="L16" s="124"/>
      <c r="M16" s="4"/>
      <c r="N16" s="4"/>
      <c r="O16" s="4"/>
      <c r="P16" s="4"/>
      <c r="Q16" s="191" t="s">
        <v>3</v>
      </c>
      <c r="R16" s="192"/>
      <c r="S16" s="192"/>
      <c r="T16" s="192"/>
      <c r="U16" s="192"/>
      <c r="V16" s="193"/>
      <c r="W16" s="259" t="s">
        <v>4</v>
      </c>
      <c r="X16" s="192"/>
      <c r="Y16" s="192"/>
      <c r="Z16" s="192"/>
      <c r="AA16" s="192"/>
      <c r="AB16" s="260"/>
    </row>
    <row r="17" spans="1:30" ht="27" customHeight="1">
      <c r="A17" s="3"/>
      <c r="B17" s="4"/>
      <c r="C17" s="4"/>
      <c r="D17" s="13"/>
      <c r="E17" s="13"/>
      <c r="F17" s="13"/>
      <c r="G17" s="13"/>
      <c r="H17" s="13"/>
      <c r="I17" s="13"/>
      <c r="J17" s="13"/>
      <c r="K17" s="13"/>
      <c r="L17" s="13"/>
      <c r="M17" s="4"/>
      <c r="N17" s="4"/>
      <c r="O17" s="4"/>
      <c r="P17" s="4"/>
      <c r="Q17" s="165" t="s">
        <v>5</v>
      </c>
      <c r="R17" s="166"/>
      <c r="S17" s="167"/>
      <c r="T17" s="270" t="s">
        <v>6</v>
      </c>
      <c r="U17" s="166"/>
      <c r="V17" s="167"/>
      <c r="W17" s="270" t="s">
        <v>5</v>
      </c>
      <c r="X17" s="166"/>
      <c r="Y17" s="167"/>
      <c r="Z17" s="270" t="s">
        <v>6</v>
      </c>
      <c r="AA17" s="166"/>
      <c r="AB17" s="274"/>
      <c r="AC17" s="18"/>
      <c r="AD17" s="18"/>
    </row>
    <row r="18" spans="1:30" ht="18" customHeight="1" thickBot="1">
      <c r="A18" s="7"/>
      <c r="B18" s="8"/>
      <c r="C18" s="13"/>
      <c r="D18" s="13"/>
      <c r="E18" s="13"/>
      <c r="F18" s="13"/>
      <c r="G18" s="74"/>
      <c r="H18" s="74"/>
      <c r="I18" s="74"/>
      <c r="J18" s="74"/>
      <c r="K18" s="74"/>
      <c r="L18" s="74"/>
      <c r="M18" s="13"/>
      <c r="N18" s="13"/>
      <c r="O18" s="13"/>
      <c r="P18" s="13"/>
      <c r="Q18" s="162"/>
      <c r="R18" s="163"/>
      <c r="S18" s="164"/>
      <c r="T18" s="240"/>
      <c r="U18" s="163"/>
      <c r="V18" s="164"/>
      <c r="W18" s="240">
        <v>40966040</v>
      </c>
      <c r="X18" s="163"/>
      <c r="Y18" s="164"/>
      <c r="Z18" s="240">
        <v>40966040</v>
      </c>
      <c r="AA18" s="163"/>
      <c r="AB18" s="261"/>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3"/>
    </row>
    <row r="20" spans="1:28" ht="17.25" customHeight="1">
      <c r="A20" s="275" t="s">
        <v>87</v>
      </c>
      <c r="B20" s="27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8"/>
    </row>
    <row r="21" spans="1:28" ht="15" customHeight="1">
      <c r="A21" s="300" t="s">
        <v>7</v>
      </c>
      <c r="B21" s="295" t="s">
        <v>8</v>
      </c>
      <c r="C21" s="296"/>
      <c r="D21" s="271" t="s">
        <v>9</v>
      </c>
      <c r="E21" s="272"/>
      <c r="F21" s="272"/>
      <c r="G21" s="272"/>
      <c r="H21" s="272"/>
      <c r="I21" s="272"/>
      <c r="J21" s="272"/>
      <c r="K21" s="272"/>
      <c r="L21" s="272"/>
      <c r="M21" s="272"/>
      <c r="N21" s="272"/>
      <c r="O21" s="273"/>
      <c r="P21" s="279" t="s">
        <v>10</v>
      </c>
      <c r="Q21" s="279" t="s">
        <v>95</v>
      </c>
      <c r="R21" s="279"/>
      <c r="S21" s="279"/>
      <c r="T21" s="279"/>
      <c r="U21" s="279"/>
      <c r="V21" s="279"/>
      <c r="W21" s="279"/>
      <c r="X21" s="279"/>
      <c r="Y21" s="279"/>
      <c r="Z21" s="279"/>
      <c r="AA21" s="279"/>
      <c r="AB21" s="329"/>
    </row>
    <row r="22" spans="1:28" ht="27" customHeight="1">
      <c r="A22" s="301"/>
      <c r="B22" s="297"/>
      <c r="C22" s="298"/>
      <c r="D22" s="271" t="s">
        <v>68</v>
      </c>
      <c r="E22" s="272"/>
      <c r="F22" s="273"/>
      <c r="G22" s="271" t="s">
        <v>23</v>
      </c>
      <c r="H22" s="272"/>
      <c r="I22" s="273"/>
      <c r="J22" s="271" t="s">
        <v>24</v>
      </c>
      <c r="K22" s="272"/>
      <c r="L22" s="273"/>
      <c r="M22" s="271" t="s">
        <v>25</v>
      </c>
      <c r="N22" s="272"/>
      <c r="O22" s="273"/>
      <c r="P22" s="273"/>
      <c r="Q22" s="279"/>
      <c r="R22" s="279"/>
      <c r="S22" s="279"/>
      <c r="T22" s="279"/>
      <c r="U22" s="279"/>
      <c r="V22" s="279"/>
      <c r="W22" s="279"/>
      <c r="X22" s="279"/>
      <c r="Y22" s="279"/>
      <c r="Z22" s="279"/>
      <c r="AA22" s="279"/>
      <c r="AB22" s="329"/>
    </row>
    <row r="23" spans="1:28" ht="15">
      <c r="A23" s="364"/>
      <c r="B23" s="340"/>
      <c r="C23" s="341"/>
      <c r="D23" s="231"/>
      <c r="E23" s="232"/>
      <c r="F23" s="233"/>
      <c r="G23" s="231"/>
      <c r="H23" s="232"/>
      <c r="I23" s="233"/>
      <c r="J23" s="231"/>
      <c r="K23" s="232"/>
      <c r="L23" s="233"/>
      <c r="M23" s="231"/>
      <c r="N23" s="232"/>
      <c r="O23" s="233"/>
      <c r="P23" s="241"/>
      <c r="Q23" s="312"/>
      <c r="R23" s="312"/>
      <c r="S23" s="312"/>
      <c r="T23" s="312"/>
      <c r="U23" s="312"/>
      <c r="V23" s="312"/>
      <c r="W23" s="312"/>
      <c r="X23" s="312"/>
      <c r="Y23" s="312"/>
      <c r="Z23" s="312"/>
      <c r="AA23" s="312"/>
      <c r="AB23" s="313"/>
    </row>
    <row r="24" spans="1:28" ht="15">
      <c r="A24" s="364"/>
      <c r="B24" s="342"/>
      <c r="C24" s="343"/>
      <c r="D24" s="234"/>
      <c r="E24" s="235"/>
      <c r="F24" s="236"/>
      <c r="G24" s="234"/>
      <c r="H24" s="235"/>
      <c r="I24" s="236"/>
      <c r="J24" s="234"/>
      <c r="K24" s="235"/>
      <c r="L24" s="236"/>
      <c r="M24" s="234"/>
      <c r="N24" s="235"/>
      <c r="O24" s="236"/>
      <c r="P24" s="242"/>
      <c r="Q24" s="312"/>
      <c r="R24" s="312"/>
      <c r="S24" s="312"/>
      <c r="T24" s="312"/>
      <c r="U24" s="312"/>
      <c r="V24" s="312"/>
      <c r="W24" s="312"/>
      <c r="X24" s="312"/>
      <c r="Y24" s="312"/>
      <c r="Z24" s="312"/>
      <c r="AA24" s="312"/>
      <c r="AB24" s="313"/>
    </row>
    <row r="25" spans="1:28" ht="15">
      <c r="A25" s="364"/>
      <c r="B25" s="342"/>
      <c r="C25" s="343"/>
      <c r="D25" s="234"/>
      <c r="E25" s="235"/>
      <c r="F25" s="236"/>
      <c r="G25" s="234"/>
      <c r="H25" s="235"/>
      <c r="I25" s="236"/>
      <c r="J25" s="234"/>
      <c r="K25" s="235"/>
      <c r="L25" s="236"/>
      <c r="M25" s="234"/>
      <c r="N25" s="235"/>
      <c r="O25" s="236"/>
      <c r="P25" s="242"/>
      <c r="Q25" s="312"/>
      <c r="R25" s="312"/>
      <c r="S25" s="312"/>
      <c r="T25" s="312"/>
      <c r="U25" s="312"/>
      <c r="V25" s="312"/>
      <c r="W25" s="312"/>
      <c r="X25" s="312"/>
      <c r="Y25" s="312"/>
      <c r="Z25" s="312"/>
      <c r="AA25" s="312"/>
      <c r="AB25" s="313"/>
    </row>
    <row r="26" spans="1:28" ht="30.75" customHeight="1" thickBot="1">
      <c r="A26" s="302"/>
      <c r="B26" s="342"/>
      <c r="C26" s="343"/>
      <c r="D26" s="234"/>
      <c r="E26" s="235"/>
      <c r="F26" s="236"/>
      <c r="G26" s="234"/>
      <c r="H26" s="235"/>
      <c r="I26" s="236"/>
      <c r="J26" s="234"/>
      <c r="K26" s="235"/>
      <c r="L26" s="236"/>
      <c r="M26" s="234"/>
      <c r="N26" s="235"/>
      <c r="O26" s="236"/>
      <c r="P26" s="242"/>
      <c r="Q26" s="314"/>
      <c r="R26" s="314"/>
      <c r="S26" s="314"/>
      <c r="T26" s="314"/>
      <c r="U26" s="314"/>
      <c r="V26" s="314"/>
      <c r="W26" s="314"/>
      <c r="X26" s="314"/>
      <c r="Y26" s="314"/>
      <c r="Z26" s="314"/>
      <c r="AA26" s="314"/>
      <c r="AB26" s="315"/>
    </row>
    <row r="27" spans="1:28" ht="51.75" customHeight="1" thickBot="1">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7"/>
    </row>
    <row r="28" spans="1:40" ht="36.75" customHeight="1">
      <c r="A28" s="275" t="s">
        <v>87</v>
      </c>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8"/>
      <c r="AE28" s="92"/>
      <c r="AF28" s="92"/>
      <c r="AG28" s="92"/>
      <c r="AH28" s="92"/>
      <c r="AI28" s="92"/>
      <c r="AJ28" s="92"/>
      <c r="AK28" s="92"/>
      <c r="AL28" s="92"/>
      <c r="AM28" s="92"/>
      <c r="AN28" s="91"/>
    </row>
    <row r="29" spans="1:40" ht="25.5" customHeight="1">
      <c r="A29" s="300" t="s">
        <v>7</v>
      </c>
      <c r="B29" s="295" t="s">
        <v>8</v>
      </c>
      <c r="C29" s="296"/>
      <c r="D29" s="271" t="s">
        <v>9</v>
      </c>
      <c r="E29" s="272"/>
      <c r="F29" s="272"/>
      <c r="G29" s="272"/>
      <c r="H29" s="272"/>
      <c r="I29" s="272"/>
      <c r="J29" s="272"/>
      <c r="K29" s="272"/>
      <c r="L29" s="272"/>
      <c r="M29" s="272"/>
      <c r="N29" s="272"/>
      <c r="O29" s="273"/>
      <c r="P29" s="279" t="s">
        <v>10</v>
      </c>
      <c r="Q29" s="279" t="s">
        <v>95</v>
      </c>
      <c r="R29" s="279"/>
      <c r="S29" s="279"/>
      <c r="T29" s="279"/>
      <c r="U29" s="279"/>
      <c r="V29" s="279"/>
      <c r="W29" s="279"/>
      <c r="X29" s="279"/>
      <c r="Y29" s="279"/>
      <c r="Z29" s="279"/>
      <c r="AA29" s="279"/>
      <c r="AB29" s="329"/>
      <c r="AE29" s="92"/>
      <c r="AF29" s="92"/>
      <c r="AG29" s="92"/>
      <c r="AH29" s="92"/>
      <c r="AI29" s="92"/>
      <c r="AJ29" s="92"/>
      <c r="AK29" s="92"/>
      <c r="AL29" s="92"/>
      <c r="AM29" s="92"/>
      <c r="AN29" s="91"/>
    </row>
    <row r="30" spans="1:40" ht="60" customHeight="1">
      <c r="A30" s="301"/>
      <c r="B30" s="297"/>
      <c r="C30" s="298"/>
      <c r="D30" s="271" t="s">
        <v>68</v>
      </c>
      <c r="E30" s="272"/>
      <c r="F30" s="273"/>
      <c r="G30" s="271" t="s">
        <v>23</v>
      </c>
      <c r="H30" s="272"/>
      <c r="I30" s="273"/>
      <c r="J30" s="271" t="s">
        <v>24</v>
      </c>
      <c r="K30" s="272"/>
      <c r="L30" s="273"/>
      <c r="M30" s="271" t="s">
        <v>25</v>
      </c>
      <c r="N30" s="272"/>
      <c r="O30" s="273"/>
      <c r="P30" s="273"/>
      <c r="Q30" s="279"/>
      <c r="R30" s="279"/>
      <c r="S30" s="279"/>
      <c r="T30" s="279"/>
      <c r="U30" s="279"/>
      <c r="V30" s="279"/>
      <c r="W30" s="279"/>
      <c r="X30" s="279"/>
      <c r="Y30" s="279"/>
      <c r="Z30" s="279"/>
      <c r="AA30" s="279"/>
      <c r="AB30" s="329"/>
      <c r="AC30" s="86"/>
      <c r="AE30" s="92"/>
      <c r="AF30" s="92"/>
      <c r="AG30" s="92"/>
      <c r="AH30" s="92"/>
      <c r="AI30" s="92"/>
      <c r="AJ30" s="92"/>
      <c r="AK30" s="92"/>
      <c r="AL30" s="92"/>
      <c r="AM30" s="92"/>
      <c r="AN30" s="91"/>
    </row>
    <row r="31" spans="1:40" ht="18.75">
      <c r="A31" s="364"/>
      <c r="B31" s="340"/>
      <c r="C31" s="341"/>
      <c r="D31" s="231"/>
      <c r="E31" s="232"/>
      <c r="F31" s="233"/>
      <c r="G31" s="231"/>
      <c r="H31" s="232"/>
      <c r="I31" s="233"/>
      <c r="J31" s="231"/>
      <c r="K31" s="232"/>
      <c r="L31" s="233"/>
      <c r="M31" s="231"/>
      <c r="N31" s="232"/>
      <c r="O31" s="233"/>
      <c r="P31" s="241"/>
      <c r="Q31" s="312"/>
      <c r="R31" s="312"/>
      <c r="S31" s="312"/>
      <c r="T31" s="312"/>
      <c r="U31" s="312"/>
      <c r="V31" s="312"/>
      <c r="W31" s="312"/>
      <c r="X31" s="312"/>
      <c r="Y31" s="312"/>
      <c r="Z31" s="312"/>
      <c r="AA31" s="312"/>
      <c r="AB31" s="313"/>
      <c r="AD31" s="16"/>
      <c r="AE31" s="92"/>
      <c r="AF31" s="92"/>
      <c r="AG31" s="92"/>
      <c r="AH31" s="92"/>
      <c r="AI31" s="92"/>
      <c r="AJ31" s="92"/>
      <c r="AK31" s="92"/>
      <c r="AL31" s="92"/>
      <c r="AM31" s="92"/>
      <c r="AN31" s="91"/>
    </row>
    <row r="32" spans="1:40" ht="15" customHeight="1">
      <c r="A32" s="364"/>
      <c r="B32" s="342"/>
      <c r="C32" s="343"/>
      <c r="D32" s="234"/>
      <c r="E32" s="235"/>
      <c r="F32" s="236"/>
      <c r="G32" s="234"/>
      <c r="H32" s="235"/>
      <c r="I32" s="236"/>
      <c r="J32" s="234"/>
      <c r="K32" s="235"/>
      <c r="L32" s="236"/>
      <c r="M32" s="234"/>
      <c r="N32" s="235"/>
      <c r="O32" s="236"/>
      <c r="P32" s="242"/>
      <c r="Q32" s="312"/>
      <c r="R32" s="312"/>
      <c r="S32" s="312"/>
      <c r="T32" s="312"/>
      <c r="U32" s="312"/>
      <c r="V32" s="312"/>
      <c r="W32" s="312"/>
      <c r="X32" s="312"/>
      <c r="Y32" s="312"/>
      <c r="Z32" s="312"/>
      <c r="AA32" s="312"/>
      <c r="AB32" s="313"/>
      <c r="AE32" s="92"/>
      <c r="AF32" s="92"/>
      <c r="AG32" s="92"/>
      <c r="AH32" s="92"/>
      <c r="AI32" s="92"/>
      <c r="AJ32" s="92"/>
      <c r="AK32" s="92"/>
      <c r="AL32" s="92"/>
      <c r="AM32" s="92"/>
      <c r="AN32" s="91"/>
    </row>
    <row r="33" spans="1:40" ht="25.5" customHeight="1">
      <c r="A33" s="364"/>
      <c r="B33" s="342"/>
      <c r="C33" s="343"/>
      <c r="D33" s="234"/>
      <c r="E33" s="235"/>
      <c r="F33" s="236"/>
      <c r="G33" s="234"/>
      <c r="H33" s="235"/>
      <c r="I33" s="236"/>
      <c r="J33" s="234"/>
      <c r="K33" s="235"/>
      <c r="L33" s="236"/>
      <c r="M33" s="234"/>
      <c r="N33" s="235"/>
      <c r="O33" s="236"/>
      <c r="P33" s="242"/>
      <c r="Q33" s="312"/>
      <c r="R33" s="312"/>
      <c r="S33" s="312"/>
      <c r="T33" s="312"/>
      <c r="U33" s="312"/>
      <c r="V33" s="312"/>
      <c r="W33" s="312"/>
      <c r="X33" s="312"/>
      <c r="Y33" s="312"/>
      <c r="Z33" s="312"/>
      <c r="AA33" s="312"/>
      <c r="AB33" s="313"/>
      <c r="AE33" s="93"/>
      <c r="AF33" s="93"/>
      <c r="AG33" s="93"/>
      <c r="AH33" s="93"/>
      <c r="AI33" s="93"/>
      <c r="AJ33" s="93"/>
      <c r="AK33" s="93"/>
      <c r="AL33" s="93"/>
      <c r="AM33" s="93"/>
      <c r="AN33" s="91"/>
    </row>
    <row r="34" spans="1:40" ht="28.5" customHeight="1">
      <c r="A34" s="302"/>
      <c r="B34" s="342"/>
      <c r="C34" s="343"/>
      <c r="D34" s="234"/>
      <c r="E34" s="235"/>
      <c r="F34" s="236"/>
      <c r="G34" s="234"/>
      <c r="H34" s="235"/>
      <c r="I34" s="236"/>
      <c r="J34" s="234"/>
      <c r="K34" s="235"/>
      <c r="L34" s="236"/>
      <c r="M34" s="234"/>
      <c r="N34" s="235"/>
      <c r="O34" s="236"/>
      <c r="P34" s="242"/>
      <c r="Q34" s="314"/>
      <c r="R34" s="314"/>
      <c r="S34" s="314"/>
      <c r="T34" s="314"/>
      <c r="U34" s="314"/>
      <c r="V34" s="314"/>
      <c r="W34" s="314"/>
      <c r="X34" s="314"/>
      <c r="Y34" s="314"/>
      <c r="Z34" s="314"/>
      <c r="AA34" s="314"/>
      <c r="AB34" s="315"/>
      <c r="AC34" s="66"/>
      <c r="AE34" s="94"/>
      <c r="AF34" s="94"/>
      <c r="AG34" s="94"/>
      <c r="AH34" s="94"/>
      <c r="AI34" s="94"/>
      <c r="AJ34" s="94"/>
      <c r="AK34" s="94"/>
      <c r="AL34" s="94"/>
      <c r="AM34" s="94"/>
      <c r="AN34" s="91"/>
    </row>
    <row r="35" spans="1:40" ht="28.5" customHeight="1">
      <c r="A35" s="300" t="s">
        <v>7</v>
      </c>
      <c r="B35" s="279" t="s">
        <v>70</v>
      </c>
      <c r="C35" s="279" t="s">
        <v>8</v>
      </c>
      <c r="D35" s="279" t="s">
        <v>67</v>
      </c>
      <c r="E35" s="279"/>
      <c r="F35" s="279"/>
      <c r="G35" s="279"/>
      <c r="H35" s="279"/>
      <c r="I35" s="279"/>
      <c r="J35" s="279"/>
      <c r="K35" s="279"/>
      <c r="L35" s="279"/>
      <c r="M35" s="279"/>
      <c r="N35" s="279"/>
      <c r="O35" s="279"/>
      <c r="P35" s="279"/>
      <c r="Q35" s="279" t="s">
        <v>96</v>
      </c>
      <c r="R35" s="279"/>
      <c r="S35" s="279"/>
      <c r="T35" s="279"/>
      <c r="U35" s="279"/>
      <c r="V35" s="279"/>
      <c r="W35" s="279"/>
      <c r="X35" s="279"/>
      <c r="Y35" s="279"/>
      <c r="Z35" s="279"/>
      <c r="AA35" s="279"/>
      <c r="AB35" s="279"/>
      <c r="AC35" s="66"/>
      <c r="AE35" s="91"/>
      <c r="AF35" s="91"/>
      <c r="AG35" s="91"/>
      <c r="AH35" s="91"/>
      <c r="AI35" s="91"/>
      <c r="AJ35" s="91"/>
      <c r="AK35" s="91"/>
      <c r="AL35" s="91"/>
      <c r="AM35" s="91"/>
      <c r="AN35" s="91"/>
    </row>
    <row r="36" spans="1:40" ht="28.5" customHeight="1">
      <c r="A36" s="300"/>
      <c r="B36" s="279"/>
      <c r="C36" s="299"/>
      <c r="D36" s="123" t="s">
        <v>46</v>
      </c>
      <c r="E36" s="123" t="s">
        <v>47</v>
      </c>
      <c r="F36" s="123" t="s">
        <v>48</v>
      </c>
      <c r="G36" s="123" t="s">
        <v>49</v>
      </c>
      <c r="H36" s="123" t="s">
        <v>50</v>
      </c>
      <c r="I36" s="123" t="s">
        <v>51</v>
      </c>
      <c r="J36" s="123" t="s">
        <v>52</v>
      </c>
      <c r="K36" s="123" t="s">
        <v>53</v>
      </c>
      <c r="L36" s="123" t="s">
        <v>54</v>
      </c>
      <c r="M36" s="123" t="s">
        <v>55</v>
      </c>
      <c r="N36" s="123" t="s">
        <v>56</v>
      </c>
      <c r="O36" s="123" t="s">
        <v>57</v>
      </c>
      <c r="P36" s="123" t="s">
        <v>10</v>
      </c>
      <c r="Q36" s="297" t="s">
        <v>91</v>
      </c>
      <c r="R36" s="308"/>
      <c r="S36" s="308"/>
      <c r="T36" s="298"/>
      <c r="U36" s="297" t="s">
        <v>92</v>
      </c>
      <c r="V36" s="308"/>
      <c r="W36" s="308"/>
      <c r="X36" s="298"/>
      <c r="Y36" s="297" t="s">
        <v>93</v>
      </c>
      <c r="Z36" s="308"/>
      <c r="AA36" s="308"/>
      <c r="AB36" s="309"/>
      <c r="AC36" s="66"/>
      <c r="AE36" s="91"/>
      <c r="AF36" s="91"/>
      <c r="AG36" s="91"/>
      <c r="AH36" s="91"/>
      <c r="AI36" s="91"/>
      <c r="AJ36" s="91"/>
      <c r="AK36" s="91"/>
      <c r="AL36" s="91"/>
      <c r="AM36" s="91"/>
      <c r="AN36" s="91"/>
    </row>
    <row r="37" spans="1:40" ht="81.75" customHeight="1" thickBot="1">
      <c r="A37" s="87" t="str">
        <f>+C13</f>
        <v>Realizar atención en 7 Casas de Justicia con ruta integral</v>
      </c>
      <c r="B37" s="88">
        <f>+AA13</f>
        <v>0.03</v>
      </c>
      <c r="C37" s="130">
        <f>+U13</f>
        <v>1</v>
      </c>
      <c r="D37" s="89"/>
      <c r="E37" s="89"/>
      <c r="F37" s="89"/>
      <c r="G37" s="89"/>
      <c r="H37" s="89"/>
      <c r="I37" s="89"/>
      <c r="J37" s="89"/>
      <c r="K37" s="89"/>
      <c r="L37" s="130">
        <v>1</v>
      </c>
      <c r="M37" s="89"/>
      <c r="N37" s="89"/>
      <c r="O37" s="89"/>
      <c r="P37" s="130">
        <f>SUM(D37:O37)</f>
        <v>1</v>
      </c>
      <c r="Q37" s="365" t="s">
        <v>164</v>
      </c>
      <c r="R37" s="366"/>
      <c r="S37" s="366"/>
      <c r="T37" s="367"/>
      <c r="U37" s="321"/>
      <c r="V37" s="322"/>
      <c r="W37" s="322"/>
      <c r="X37" s="323"/>
      <c r="Y37" s="174" t="s">
        <v>165</v>
      </c>
      <c r="Z37" s="175"/>
      <c r="AA37" s="175"/>
      <c r="AB37" s="324"/>
      <c r="AC37" s="66"/>
      <c r="AE37" s="91"/>
      <c r="AF37" s="91"/>
      <c r="AG37" s="91"/>
      <c r="AH37" s="91"/>
      <c r="AI37" s="91"/>
      <c r="AJ37" s="91"/>
      <c r="AK37" s="91"/>
      <c r="AL37" s="91"/>
      <c r="AM37" s="91"/>
      <c r="AN37" s="91"/>
    </row>
    <row r="38" spans="1:40" ht="28.5" customHeight="1">
      <c r="A38" s="316"/>
      <c r="B38" s="298"/>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7"/>
      <c r="AC38" s="66"/>
      <c r="AE38" s="91"/>
      <c r="AF38" s="91"/>
      <c r="AG38" s="91"/>
      <c r="AH38" s="91"/>
      <c r="AI38" s="91"/>
      <c r="AJ38" s="91"/>
      <c r="AK38" s="91"/>
      <c r="AL38" s="91"/>
      <c r="AM38" s="91"/>
      <c r="AN38" s="91"/>
    </row>
    <row r="39" spans="1:40" ht="28.5" customHeight="1">
      <c r="A39" s="300" t="s">
        <v>13</v>
      </c>
      <c r="B39" s="310" t="s">
        <v>69</v>
      </c>
      <c r="C39" s="279" t="s">
        <v>14</v>
      </c>
      <c r="D39" s="279"/>
      <c r="E39" s="279"/>
      <c r="F39" s="279"/>
      <c r="G39" s="279"/>
      <c r="H39" s="279"/>
      <c r="I39" s="279"/>
      <c r="J39" s="279"/>
      <c r="K39" s="279"/>
      <c r="L39" s="279"/>
      <c r="M39" s="279"/>
      <c r="N39" s="279"/>
      <c r="O39" s="279"/>
      <c r="P39" s="279"/>
      <c r="Q39" s="271" t="s">
        <v>89</v>
      </c>
      <c r="R39" s="272"/>
      <c r="S39" s="272"/>
      <c r="T39" s="272"/>
      <c r="U39" s="272"/>
      <c r="V39" s="272"/>
      <c r="W39" s="272"/>
      <c r="X39" s="272"/>
      <c r="Y39" s="272"/>
      <c r="Z39" s="272"/>
      <c r="AA39" s="272"/>
      <c r="AB39" s="318"/>
      <c r="AC39" s="66"/>
      <c r="AE39" s="91"/>
      <c r="AF39" s="91"/>
      <c r="AG39" s="91"/>
      <c r="AH39" s="91"/>
      <c r="AI39" s="91"/>
      <c r="AJ39" s="91"/>
      <c r="AK39" s="91"/>
      <c r="AL39" s="91"/>
      <c r="AM39" s="91"/>
      <c r="AN39" s="91"/>
    </row>
    <row r="40" spans="1:40" ht="28.5" customHeight="1">
      <c r="A40" s="300"/>
      <c r="B40" s="311"/>
      <c r="C40" s="123" t="s">
        <v>15</v>
      </c>
      <c r="D40" s="123" t="s">
        <v>43</v>
      </c>
      <c r="E40" s="123" t="s">
        <v>44</v>
      </c>
      <c r="F40" s="123" t="s">
        <v>45</v>
      </c>
      <c r="G40" s="123" t="s">
        <v>58</v>
      </c>
      <c r="H40" s="123" t="s">
        <v>59</v>
      </c>
      <c r="I40" s="123" t="s">
        <v>60</v>
      </c>
      <c r="J40" s="123" t="s">
        <v>61</v>
      </c>
      <c r="K40" s="123" t="s">
        <v>62</v>
      </c>
      <c r="L40" s="123" t="s">
        <v>63</v>
      </c>
      <c r="M40" s="123" t="s">
        <v>64</v>
      </c>
      <c r="N40" s="123" t="s">
        <v>65</v>
      </c>
      <c r="O40" s="123" t="s">
        <v>66</v>
      </c>
      <c r="P40" s="123" t="s">
        <v>71</v>
      </c>
      <c r="Q40" s="271" t="s">
        <v>94</v>
      </c>
      <c r="R40" s="272"/>
      <c r="S40" s="272"/>
      <c r="T40" s="272"/>
      <c r="U40" s="272"/>
      <c r="V40" s="272"/>
      <c r="W40" s="272"/>
      <c r="X40" s="272"/>
      <c r="Y40" s="272"/>
      <c r="Z40" s="272"/>
      <c r="AA40" s="272"/>
      <c r="AB40" s="318"/>
      <c r="AC40" s="66"/>
      <c r="AM40" s="94"/>
      <c r="AN40" s="91"/>
    </row>
    <row r="41" spans="1:28" ht="17.25" customHeight="1" thickBot="1">
      <c r="A41" s="353" t="str">
        <f>+A37</f>
        <v>Realizar atención en 7 Casas de Justicia con ruta integral</v>
      </c>
      <c r="B41" s="319">
        <f>+B37</f>
        <v>0.03</v>
      </c>
      <c r="C41" s="76" t="s">
        <v>11</v>
      </c>
      <c r="D41" s="77"/>
      <c r="E41" s="77"/>
      <c r="F41" s="77"/>
      <c r="G41" s="77"/>
      <c r="H41" s="77"/>
      <c r="I41" s="77"/>
      <c r="J41" s="77"/>
      <c r="K41" s="77"/>
      <c r="L41" s="130">
        <v>1</v>
      </c>
      <c r="M41" s="77"/>
      <c r="N41" s="77"/>
      <c r="O41" s="77"/>
      <c r="P41" s="130">
        <f>SUM(D41:O41)</f>
        <v>1</v>
      </c>
      <c r="Q41" s="355" t="s">
        <v>166</v>
      </c>
      <c r="R41" s="356"/>
      <c r="S41" s="356"/>
      <c r="T41" s="356"/>
      <c r="U41" s="356"/>
      <c r="V41" s="356"/>
      <c r="W41" s="356"/>
      <c r="X41" s="356"/>
      <c r="Y41" s="356"/>
      <c r="Z41" s="356"/>
      <c r="AA41" s="356"/>
      <c r="AB41" s="357"/>
    </row>
    <row r="42" spans="1:29" ht="27" customHeight="1">
      <c r="A42" s="354"/>
      <c r="B42" s="320"/>
      <c r="C42" s="71" t="s">
        <v>12</v>
      </c>
      <c r="D42" s="15"/>
      <c r="E42" s="15"/>
      <c r="F42" s="15"/>
      <c r="G42" s="15"/>
      <c r="H42" s="15"/>
      <c r="I42" s="15"/>
      <c r="J42" s="15"/>
      <c r="K42" s="15"/>
      <c r="L42" s="15">
        <v>1</v>
      </c>
      <c r="M42" s="15"/>
      <c r="N42" s="15"/>
      <c r="O42" s="15"/>
      <c r="P42" s="17">
        <v>1</v>
      </c>
      <c r="Q42" s="358"/>
      <c r="R42" s="359"/>
      <c r="S42" s="359"/>
      <c r="T42" s="359"/>
      <c r="U42" s="359"/>
      <c r="V42" s="359"/>
      <c r="W42" s="359"/>
      <c r="X42" s="359"/>
      <c r="Y42" s="359"/>
      <c r="Z42" s="359"/>
      <c r="AA42" s="359"/>
      <c r="AB42" s="360"/>
      <c r="AC42"/>
    </row>
    <row r="43" spans="1:29" ht="27" customHeight="1">
      <c r="A43" s="144" t="s">
        <v>139</v>
      </c>
      <c r="B43" s="145"/>
      <c r="C43" s="71"/>
      <c r="D43" s="73"/>
      <c r="E43" s="82"/>
      <c r="F43" s="73"/>
      <c r="G43" s="73"/>
      <c r="H43" s="73"/>
      <c r="I43" s="73"/>
      <c r="J43" s="73"/>
      <c r="K43" s="73"/>
      <c r="L43" s="73">
        <v>1</v>
      </c>
      <c r="M43" s="73">
        <v>1</v>
      </c>
      <c r="N43" s="73">
        <v>1</v>
      </c>
      <c r="O43" s="73">
        <v>1</v>
      </c>
      <c r="P43" s="85"/>
      <c r="Q43" s="358"/>
      <c r="R43" s="359"/>
      <c r="S43" s="359"/>
      <c r="T43" s="359"/>
      <c r="U43" s="359"/>
      <c r="V43" s="359"/>
      <c r="W43" s="359"/>
      <c r="X43" s="359"/>
      <c r="Y43" s="359"/>
      <c r="Z43" s="359"/>
      <c r="AA43" s="359"/>
      <c r="AB43" s="360"/>
      <c r="AC43"/>
    </row>
    <row r="44" spans="1:29" ht="48" customHeight="1">
      <c r="A44" s="144" t="s">
        <v>140</v>
      </c>
      <c r="B44" s="145"/>
      <c r="C44" s="71"/>
      <c r="D44" s="73"/>
      <c r="E44" s="82"/>
      <c r="F44" s="73"/>
      <c r="G44" s="73"/>
      <c r="H44" s="73"/>
      <c r="I44" s="73"/>
      <c r="J44" s="73"/>
      <c r="K44" s="73"/>
      <c r="L44" s="73">
        <v>90</v>
      </c>
      <c r="M44" s="73">
        <v>126</v>
      </c>
      <c r="N44" s="73">
        <v>72</v>
      </c>
      <c r="O44" s="73">
        <v>68</v>
      </c>
      <c r="P44" s="85"/>
      <c r="Q44" s="361"/>
      <c r="R44" s="362"/>
      <c r="S44" s="362"/>
      <c r="T44" s="362"/>
      <c r="U44" s="362"/>
      <c r="V44" s="362"/>
      <c r="W44" s="362"/>
      <c r="X44" s="362"/>
      <c r="Y44" s="362"/>
      <c r="Z44" s="362"/>
      <c r="AA44" s="362"/>
      <c r="AB44" s="363"/>
      <c r="AC44"/>
    </row>
    <row r="45" spans="6:7" ht="15.75" thickBot="1">
      <c r="F45" s="83"/>
      <c r="G45" s="80"/>
    </row>
    <row r="46" spans="1:29" ht="54" customHeight="1">
      <c r="A46" s="153" t="s">
        <v>73</v>
      </c>
      <c r="B46" s="156" t="s">
        <v>76</v>
      </c>
      <c r="C46" s="157"/>
      <c r="D46" s="157"/>
      <c r="E46" s="157"/>
      <c r="F46" s="157"/>
      <c r="G46" s="158"/>
      <c r="H46" s="346" t="s">
        <v>74</v>
      </c>
      <c r="I46" s="347"/>
      <c r="J46" s="347"/>
      <c r="K46" s="347"/>
      <c r="L46" s="347"/>
      <c r="M46" s="347"/>
      <c r="N46" s="156" t="s">
        <v>76</v>
      </c>
      <c r="O46" s="157"/>
      <c r="P46" s="157"/>
      <c r="Q46" s="157"/>
      <c r="R46" s="157"/>
      <c r="S46" s="158"/>
      <c r="T46" s="330" t="s">
        <v>17</v>
      </c>
      <c r="U46" s="331"/>
      <c r="V46" s="331"/>
      <c r="W46" s="332"/>
      <c r="X46" s="156" t="s">
        <v>16</v>
      </c>
      <c r="Y46" s="157"/>
      <c r="Z46" s="157"/>
      <c r="AA46" s="157"/>
      <c r="AB46" s="339"/>
      <c r="AC46"/>
    </row>
    <row r="47" spans="1:29" ht="27" customHeight="1">
      <c r="A47" s="154"/>
      <c r="B47" s="325" t="s">
        <v>155</v>
      </c>
      <c r="C47" s="326"/>
      <c r="D47" s="326"/>
      <c r="E47" s="326"/>
      <c r="F47" s="326"/>
      <c r="G47" s="352"/>
      <c r="H47" s="348"/>
      <c r="I47" s="349"/>
      <c r="J47" s="349"/>
      <c r="K47" s="349"/>
      <c r="L47" s="349"/>
      <c r="M47" s="349"/>
      <c r="N47" s="325" t="s">
        <v>152</v>
      </c>
      <c r="O47" s="326"/>
      <c r="P47" s="326"/>
      <c r="Q47" s="326"/>
      <c r="R47" s="326"/>
      <c r="S47" s="352"/>
      <c r="T47" s="333"/>
      <c r="U47" s="334"/>
      <c r="V47" s="334"/>
      <c r="W47" s="335"/>
      <c r="X47" s="325" t="s">
        <v>75</v>
      </c>
      <c r="Y47" s="326"/>
      <c r="Z47" s="326"/>
      <c r="AA47" s="326"/>
      <c r="AB47" s="327"/>
      <c r="AC47"/>
    </row>
    <row r="48" spans="1:29" ht="27" customHeight="1" thickBot="1">
      <c r="A48" s="155"/>
      <c r="B48" s="159" t="s">
        <v>84</v>
      </c>
      <c r="C48" s="160"/>
      <c r="D48" s="160"/>
      <c r="E48" s="160"/>
      <c r="F48" s="160"/>
      <c r="G48" s="161"/>
      <c r="H48" s="350"/>
      <c r="I48" s="351"/>
      <c r="J48" s="351"/>
      <c r="K48" s="351"/>
      <c r="L48" s="351"/>
      <c r="M48" s="351"/>
      <c r="N48" s="159" t="s">
        <v>85</v>
      </c>
      <c r="O48" s="160"/>
      <c r="P48" s="160"/>
      <c r="Q48" s="160"/>
      <c r="R48" s="160"/>
      <c r="S48" s="161"/>
      <c r="T48" s="336"/>
      <c r="U48" s="337"/>
      <c r="V48" s="337"/>
      <c r="W48" s="338"/>
      <c r="X48" s="159" t="s">
        <v>86</v>
      </c>
      <c r="Y48" s="160"/>
      <c r="Z48" s="160"/>
      <c r="AA48" s="160"/>
      <c r="AB48" s="328"/>
      <c r="AC48"/>
    </row>
  </sheetData>
  <sheetProtection/>
  <mergeCells count="120">
    <mergeCell ref="Y7:Z7"/>
    <mergeCell ref="A1:A4"/>
    <mergeCell ref="B1:Y1"/>
    <mergeCell ref="Z1:AB1"/>
    <mergeCell ref="B2:Y2"/>
    <mergeCell ref="Z2:AB2"/>
    <mergeCell ref="B3:Y4"/>
    <mergeCell ref="Z3:AB3"/>
    <mergeCell ref="Z4:AB4"/>
    <mergeCell ref="A11:B11"/>
    <mergeCell ref="C11:K11"/>
    <mergeCell ref="M11:Q11"/>
    <mergeCell ref="R11:V11"/>
    <mergeCell ref="W11:X11"/>
    <mergeCell ref="A7:B9"/>
    <mergeCell ref="C7:K9"/>
    <mergeCell ref="R7:T9"/>
    <mergeCell ref="U7:V9"/>
    <mergeCell ref="W7:X9"/>
    <mergeCell ref="A13:B13"/>
    <mergeCell ref="C13:Q13"/>
    <mergeCell ref="S13:T13"/>
    <mergeCell ref="V13:Y13"/>
    <mergeCell ref="AA13:AB13"/>
    <mergeCell ref="AA7:AB7"/>
    <mergeCell ref="Y8:Z8"/>
    <mergeCell ref="AA8:AB8"/>
    <mergeCell ref="Y9:Z9"/>
    <mergeCell ref="AA9:AB9"/>
    <mergeCell ref="D16:E16"/>
    <mergeCell ref="F16:G16"/>
    <mergeCell ref="H16:I16"/>
    <mergeCell ref="Q16:V16"/>
    <mergeCell ref="W16:AB16"/>
    <mergeCell ref="Y11:AB11"/>
    <mergeCell ref="C12:Z12"/>
    <mergeCell ref="Z17:AB17"/>
    <mergeCell ref="Q18:S18"/>
    <mergeCell ref="T18:V18"/>
    <mergeCell ref="W18:Y18"/>
    <mergeCell ref="Z18:AB18"/>
    <mergeCell ref="A15:B16"/>
    <mergeCell ref="D15:E15"/>
    <mergeCell ref="F15:G15"/>
    <mergeCell ref="H15:I15"/>
    <mergeCell ref="Q15:AB15"/>
    <mergeCell ref="G22:I22"/>
    <mergeCell ref="J22:L22"/>
    <mergeCell ref="M22:O22"/>
    <mergeCell ref="Q17:S17"/>
    <mergeCell ref="T17:V17"/>
    <mergeCell ref="W17:Y17"/>
    <mergeCell ref="G23:I26"/>
    <mergeCell ref="J23:L26"/>
    <mergeCell ref="M23:O26"/>
    <mergeCell ref="A20:AB20"/>
    <mergeCell ref="A21:A22"/>
    <mergeCell ref="B21:C22"/>
    <mergeCell ref="D21:O21"/>
    <mergeCell ref="P21:P22"/>
    <mergeCell ref="Q21:AB22"/>
    <mergeCell ref="D22:F22"/>
    <mergeCell ref="P31:P34"/>
    <mergeCell ref="Q31:AB34"/>
    <mergeCell ref="A35:A36"/>
    <mergeCell ref="B35:B36"/>
    <mergeCell ref="P23:P26"/>
    <mergeCell ref="Q23:AB26"/>
    <mergeCell ref="A27:AB27"/>
    <mergeCell ref="A23:A26"/>
    <mergeCell ref="B23:C26"/>
    <mergeCell ref="D23:F26"/>
    <mergeCell ref="A28:AB28"/>
    <mergeCell ref="A29:A30"/>
    <mergeCell ref="B29:C30"/>
    <mergeCell ref="D29:O29"/>
    <mergeCell ref="P29:P30"/>
    <mergeCell ref="Q29:AB30"/>
    <mergeCell ref="D30:F30"/>
    <mergeCell ref="G30:I30"/>
    <mergeCell ref="J30:L30"/>
    <mergeCell ref="M30:O30"/>
    <mergeCell ref="A31:A34"/>
    <mergeCell ref="B31:C34"/>
    <mergeCell ref="D31:F34"/>
    <mergeCell ref="G31:I34"/>
    <mergeCell ref="J31:L34"/>
    <mergeCell ref="M31:O34"/>
    <mergeCell ref="C35:C36"/>
    <mergeCell ref="D35:P35"/>
    <mergeCell ref="Q35:AB35"/>
    <mergeCell ref="Q36:T36"/>
    <mergeCell ref="U36:X36"/>
    <mergeCell ref="Y36:AB36"/>
    <mergeCell ref="Q37:T37"/>
    <mergeCell ref="U37:X37"/>
    <mergeCell ref="Y37:AB37"/>
    <mergeCell ref="A38:AB38"/>
    <mergeCell ref="A39:A40"/>
    <mergeCell ref="B39:B40"/>
    <mergeCell ref="C39:P39"/>
    <mergeCell ref="Q39:AB39"/>
    <mergeCell ref="Q40:AB40"/>
    <mergeCell ref="A41:A42"/>
    <mergeCell ref="B41:B42"/>
    <mergeCell ref="Q41:AB44"/>
    <mergeCell ref="A43:B43"/>
    <mergeCell ref="A44:B44"/>
    <mergeCell ref="A46:A48"/>
    <mergeCell ref="B46:G46"/>
    <mergeCell ref="H46:M48"/>
    <mergeCell ref="N46:S46"/>
    <mergeCell ref="T46:W48"/>
    <mergeCell ref="X46:AB46"/>
    <mergeCell ref="N47:S47"/>
    <mergeCell ref="X47:AB47"/>
    <mergeCell ref="B48:G48"/>
    <mergeCell ref="N48:S48"/>
    <mergeCell ref="X48:AB48"/>
    <mergeCell ref="B47:G47"/>
  </mergeCells>
  <dataValidations count="3">
    <dataValidation type="textLength" operator="lessThanOrEqual" allowBlank="1" showInputMessage="1" showErrorMessage="1" errorTitle="Máximo 1.000 caracteres" error="Máximo 1.000 caracteres" sqref="U37:X37">
      <formula1>1000</formula1>
    </dataValidation>
    <dataValidation type="textLength" operator="lessThanOrEqual" allowBlank="1" showInputMessage="1" showErrorMessage="1" errorTitle="Máximo 2.000 caracteres" error="Máximo 2.000 caracteres" sqref="Q37:T37 Q41:AB44">
      <formula1>2000</formula1>
    </dataValidation>
    <dataValidation type="textLength" operator="lessThanOrEqual" allowBlank="1" showInputMessage="1" showErrorMessage="1" promptTitle="2.000 caracteres" errorTitle="Máximo 2.000 caracteres" error="Máximo 2.000 caracteres" sqref="Q23:AB26 Q31:AB34">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N46"/>
  <sheetViews>
    <sheetView workbookViewId="0" topLeftCell="G11">
      <selection activeCell="W19" sqref="W19"/>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8" max="18" width="7.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9" max="39" width="18.421875" style="0" bestFit="1" customWidth="1"/>
    <col min="40" max="40" width="16.140625" style="0" customWidth="1"/>
  </cols>
  <sheetData>
    <row r="1" spans="1:28" ht="32.25" customHeight="1">
      <c r="A1" s="226"/>
      <c r="B1" s="244" t="s">
        <v>20</v>
      </c>
      <c r="C1" s="245"/>
      <c r="D1" s="245"/>
      <c r="E1" s="245"/>
      <c r="F1" s="245"/>
      <c r="G1" s="245"/>
      <c r="H1" s="245"/>
      <c r="I1" s="245"/>
      <c r="J1" s="245"/>
      <c r="K1" s="245"/>
      <c r="L1" s="245"/>
      <c r="M1" s="245"/>
      <c r="N1" s="245"/>
      <c r="O1" s="245"/>
      <c r="P1" s="245"/>
      <c r="Q1" s="245"/>
      <c r="R1" s="245"/>
      <c r="S1" s="245"/>
      <c r="T1" s="245"/>
      <c r="U1" s="245"/>
      <c r="V1" s="245"/>
      <c r="W1" s="245"/>
      <c r="X1" s="245"/>
      <c r="Y1" s="246"/>
      <c r="Z1" s="146" t="s">
        <v>22</v>
      </c>
      <c r="AA1" s="147"/>
      <c r="AB1" s="148"/>
    </row>
    <row r="2" spans="1:28" ht="30.75" customHeight="1">
      <c r="A2" s="227"/>
      <c r="B2" s="213" t="s">
        <v>21</v>
      </c>
      <c r="C2" s="214"/>
      <c r="D2" s="214"/>
      <c r="E2" s="214"/>
      <c r="F2" s="214"/>
      <c r="G2" s="214"/>
      <c r="H2" s="214"/>
      <c r="I2" s="214"/>
      <c r="J2" s="214"/>
      <c r="K2" s="214"/>
      <c r="L2" s="214"/>
      <c r="M2" s="214"/>
      <c r="N2" s="214"/>
      <c r="O2" s="214"/>
      <c r="P2" s="214"/>
      <c r="Q2" s="214"/>
      <c r="R2" s="214"/>
      <c r="S2" s="214"/>
      <c r="T2" s="214"/>
      <c r="U2" s="214"/>
      <c r="V2" s="214"/>
      <c r="W2" s="214"/>
      <c r="X2" s="214"/>
      <c r="Y2" s="215"/>
      <c r="Z2" s="198" t="s">
        <v>111</v>
      </c>
      <c r="AA2" s="199"/>
      <c r="AB2" s="200"/>
    </row>
    <row r="3" spans="1:28" ht="24" customHeight="1">
      <c r="A3" s="227"/>
      <c r="B3" s="216" t="s">
        <v>72</v>
      </c>
      <c r="C3" s="217"/>
      <c r="D3" s="217"/>
      <c r="E3" s="217"/>
      <c r="F3" s="217"/>
      <c r="G3" s="217"/>
      <c r="H3" s="217"/>
      <c r="I3" s="217"/>
      <c r="J3" s="217"/>
      <c r="K3" s="217"/>
      <c r="L3" s="217"/>
      <c r="M3" s="217"/>
      <c r="N3" s="217"/>
      <c r="O3" s="217"/>
      <c r="P3" s="217"/>
      <c r="Q3" s="217"/>
      <c r="R3" s="217"/>
      <c r="S3" s="217"/>
      <c r="T3" s="217"/>
      <c r="U3" s="217"/>
      <c r="V3" s="217"/>
      <c r="W3" s="217"/>
      <c r="X3" s="217"/>
      <c r="Y3" s="218"/>
      <c r="Z3" s="198" t="s">
        <v>114</v>
      </c>
      <c r="AA3" s="199"/>
      <c r="AB3" s="200"/>
    </row>
    <row r="4" spans="1:28" ht="15.75" customHeight="1" thickBot="1">
      <c r="A4" s="228"/>
      <c r="B4" s="219"/>
      <c r="C4" s="220"/>
      <c r="D4" s="220"/>
      <c r="E4" s="220"/>
      <c r="F4" s="220"/>
      <c r="G4" s="220"/>
      <c r="H4" s="220"/>
      <c r="I4" s="220"/>
      <c r="J4" s="220"/>
      <c r="K4" s="220"/>
      <c r="L4" s="220"/>
      <c r="M4" s="220"/>
      <c r="N4" s="220"/>
      <c r="O4" s="220"/>
      <c r="P4" s="220"/>
      <c r="Q4" s="220"/>
      <c r="R4" s="220"/>
      <c r="S4" s="220"/>
      <c r="T4" s="220"/>
      <c r="U4" s="220"/>
      <c r="V4" s="220"/>
      <c r="W4" s="220"/>
      <c r="X4" s="220"/>
      <c r="Y4" s="221"/>
      <c r="Z4" s="203" t="s">
        <v>112</v>
      </c>
      <c r="AA4" s="204"/>
      <c r="AB4" s="205"/>
    </row>
    <row r="5" spans="1:28" ht="9" customHeight="1" thickBot="1">
      <c r="A5" s="101"/>
      <c r="B5" s="99"/>
      <c r="C5" s="100"/>
      <c r="D5" s="8"/>
      <c r="E5" s="8"/>
      <c r="F5" s="8"/>
      <c r="G5" s="8"/>
      <c r="H5" s="8"/>
      <c r="I5" s="8"/>
      <c r="J5" s="8"/>
      <c r="K5" s="8"/>
      <c r="L5" s="8"/>
      <c r="M5" s="8"/>
      <c r="N5" s="8"/>
      <c r="O5" s="8"/>
      <c r="P5" s="8"/>
      <c r="Q5" s="8"/>
      <c r="R5" s="8"/>
      <c r="S5" s="8"/>
      <c r="T5" s="8"/>
      <c r="U5" s="8"/>
      <c r="V5" s="8"/>
      <c r="W5" s="8"/>
      <c r="X5" s="9"/>
      <c r="Y5" s="8"/>
      <c r="Z5" s="10"/>
      <c r="AA5" s="2"/>
      <c r="AB5" s="102"/>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3"/>
    </row>
    <row r="7" spans="1:28" ht="15" customHeight="1">
      <c r="A7" s="168" t="s">
        <v>0</v>
      </c>
      <c r="B7" s="169"/>
      <c r="C7" s="177" t="s">
        <v>115</v>
      </c>
      <c r="D7" s="178"/>
      <c r="E7" s="178"/>
      <c r="F7" s="178"/>
      <c r="G7" s="178"/>
      <c r="H7" s="178"/>
      <c r="I7" s="178"/>
      <c r="J7" s="178"/>
      <c r="K7" s="179"/>
      <c r="L7" s="106"/>
      <c r="M7" s="96"/>
      <c r="N7" s="96"/>
      <c r="O7" s="96"/>
      <c r="P7" s="96"/>
      <c r="Q7" s="98"/>
      <c r="R7" s="249" t="s">
        <v>81</v>
      </c>
      <c r="S7" s="250"/>
      <c r="T7" s="251"/>
      <c r="U7" s="262">
        <v>44202</v>
      </c>
      <c r="V7" s="263"/>
      <c r="W7" s="249" t="s">
        <v>77</v>
      </c>
      <c r="X7" s="251"/>
      <c r="Y7" s="268" t="s">
        <v>80</v>
      </c>
      <c r="Z7" s="269"/>
      <c r="AA7" s="290"/>
      <c r="AB7" s="291"/>
    </row>
    <row r="8" spans="1:28" ht="15" customHeight="1">
      <c r="A8" s="170"/>
      <c r="B8" s="171"/>
      <c r="C8" s="180"/>
      <c r="D8" s="181"/>
      <c r="E8" s="181"/>
      <c r="F8" s="181"/>
      <c r="G8" s="181"/>
      <c r="H8" s="181"/>
      <c r="I8" s="181"/>
      <c r="J8" s="181"/>
      <c r="K8" s="182"/>
      <c r="L8" s="106"/>
      <c r="M8" s="96"/>
      <c r="N8" s="96"/>
      <c r="O8" s="96"/>
      <c r="P8" s="96"/>
      <c r="Q8" s="98"/>
      <c r="R8" s="252"/>
      <c r="S8" s="253"/>
      <c r="T8" s="254"/>
      <c r="U8" s="264"/>
      <c r="V8" s="265"/>
      <c r="W8" s="252"/>
      <c r="X8" s="254"/>
      <c r="Y8" s="211" t="s">
        <v>78</v>
      </c>
      <c r="Z8" s="212"/>
      <c r="AA8" s="149"/>
      <c r="AB8" s="150"/>
    </row>
    <row r="9" spans="1:28" ht="15" customHeight="1" thickBot="1">
      <c r="A9" s="172"/>
      <c r="B9" s="173"/>
      <c r="C9" s="183"/>
      <c r="D9" s="184"/>
      <c r="E9" s="184"/>
      <c r="F9" s="184"/>
      <c r="G9" s="184"/>
      <c r="H9" s="184"/>
      <c r="I9" s="184"/>
      <c r="J9" s="184"/>
      <c r="K9" s="185"/>
      <c r="L9" s="106"/>
      <c r="M9" s="96"/>
      <c r="N9" s="96"/>
      <c r="O9" s="96"/>
      <c r="P9" s="96"/>
      <c r="Q9" s="98"/>
      <c r="R9" s="255"/>
      <c r="S9" s="256"/>
      <c r="T9" s="257"/>
      <c r="U9" s="266"/>
      <c r="V9" s="267"/>
      <c r="W9" s="255"/>
      <c r="X9" s="257"/>
      <c r="Y9" s="209" t="s">
        <v>79</v>
      </c>
      <c r="Z9" s="210"/>
      <c r="AA9" s="151" t="s">
        <v>116</v>
      </c>
      <c r="AB9" s="152"/>
    </row>
    <row r="10" spans="1:28" ht="9" customHeight="1" thickBot="1">
      <c r="A10" s="97"/>
      <c r="B10" s="107"/>
      <c r="C10" s="14"/>
      <c r="D10" s="14"/>
      <c r="E10" s="14"/>
      <c r="F10" s="14"/>
      <c r="G10" s="14"/>
      <c r="H10" s="14"/>
      <c r="I10" s="14"/>
      <c r="J10" s="14"/>
      <c r="K10" s="14"/>
      <c r="L10" s="14"/>
      <c r="M10" s="128"/>
      <c r="N10" s="128"/>
      <c r="O10" s="128"/>
      <c r="P10" s="128"/>
      <c r="Q10" s="128"/>
      <c r="R10" s="114"/>
      <c r="S10" s="114"/>
      <c r="T10" s="114"/>
      <c r="U10" s="114"/>
      <c r="V10" s="114"/>
      <c r="W10" s="111"/>
      <c r="X10" s="111"/>
      <c r="Y10" s="111"/>
      <c r="Z10" s="111"/>
      <c r="AA10" s="111"/>
      <c r="AB10" s="112"/>
    </row>
    <row r="11" spans="1:28" ht="39" customHeight="1" thickBot="1">
      <c r="A11" s="247" t="s">
        <v>88</v>
      </c>
      <c r="B11" s="248"/>
      <c r="C11" s="186" t="s">
        <v>117</v>
      </c>
      <c r="D11" s="187"/>
      <c r="E11" s="187"/>
      <c r="F11" s="187"/>
      <c r="G11" s="187"/>
      <c r="H11" s="187"/>
      <c r="I11" s="187"/>
      <c r="J11" s="187"/>
      <c r="K11" s="188"/>
      <c r="L11" s="68"/>
      <c r="M11" s="194" t="s">
        <v>83</v>
      </c>
      <c r="N11" s="195"/>
      <c r="O11" s="195"/>
      <c r="P11" s="195"/>
      <c r="Q11" s="196"/>
      <c r="R11" s="206" t="s">
        <v>118</v>
      </c>
      <c r="S11" s="207"/>
      <c r="T11" s="207"/>
      <c r="U11" s="207"/>
      <c r="V11" s="208"/>
      <c r="W11" s="194" t="s">
        <v>82</v>
      </c>
      <c r="X11" s="196"/>
      <c r="Y11" s="280" t="s">
        <v>119</v>
      </c>
      <c r="Z11" s="281"/>
      <c r="AA11" s="281"/>
      <c r="AB11" s="282"/>
    </row>
    <row r="12" spans="1:28" ht="9" customHeight="1" thickBot="1">
      <c r="A12" s="75"/>
      <c r="B12" s="113"/>
      <c r="C12" s="189"/>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6"/>
      <c r="AB12" s="104"/>
    </row>
    <row r="13" spans="1:28" s="1" customFormat="1" ht="37.5" customHeight="1" thickBot="1">
      <c r="A13" s="168" t="s">
        <v>90</v>
      </c>
      <c r="B13" s="169"/>
      <c r="C13" s="292" t="s">
        <v>141</v>
      </c>
      <c r="D13" s="293"/>
      <c r="E13" s="293"/>
      <c r="F13" s="293"/>
      <c r="G13" s="293"/>
      <c r="H13" s="293"/>
      <c r="I13" s="293"/>
      <c r="J13" s="293"/>
      <c r="K13" s="293"/>
      <c r="L13" s="293"/>
      <c r="M13" s="293"/>
      <c r="N13" s="293"/>
      <c r="O13" s="293"/>
      <c r="P13" s="293"/>
      <c r="Q13" s="294"/>
      <c r="R13" s="8"/>
      <c r="S13" s="197" t="s">
        <v>18</v>
      </c>
      <c r="T13" s="197"/>
      <c r="U13" s="133">
        <v>1</v>
      </c>
      <c r="V13" s="284" t="s">
        <v>19</v>
      </c>
      <c r="W13" s="197"/>
      <c r="X13" s="197"/>
      <c r="Y13" s="197"/>
      <c r="Z13" s="8"/>
      <c r="AA13" s="288">
        <v>0.03</v>
      </c>
      <c r="AB13" s="289"/>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5"/>
    </row>
    <row r="15" spans="1:28" ht="24" customHeight="1" thickBot="1">
      <c r="A15" s="222" t="s">
        <v>1</v>
      </c>
      <c r="B15" s="223"/>
      <c r="C15" s="127" t="s">
        <v>68</v>
      </c>
      <c r="D15" s="201" t="s">
        <v>23</v>
      </c>
      <c r="E15" s="258"/>
      <c r="F15" s="201" t="s">
        <v>24</v>
      </c>
      <c r="G15" s="258"/>
      <c r="H15" s="201" t="s">
        <v>25</v>
      </c>
      <c r="I15" s="202"/>
      <c r="J15" s="124"/>
      <c r="K15" s="67"/>
      <c r="L15" s="124"/>
      <c r="M15" s="4"/>
      <c r="N15" s="4"/>
      <c r="O15" s="4"/>
      <c r="P15" s="4"/>
      <c r="Q15" s="285" t="s">
        <v>2</v>
      </c>
      <c r="R15" s="286"/>
      <c r="S15" s="286"/>
      <c r="T15" s="286"/>
      <c r="U15" s="286"/>
      <c r="V15" s="286"/>
      <c r="W15" s="286"/>
      <c r="X15" s="286"/>
      <c r="Y15" s="286"/>
      <c r="Z15" s="286"/>
      <c r="AA15" s="286"/>
      <c r="AB15" s="287"/>
    </row>
    <row r="16" spans="1:28" ht="35.25" customHeight="1" thickBot="1">
      <c r="A16" s="224"/>
      <c r="B16" s="225"/>
      <c r="C16" s="108"/>
      <c r="D16" s="229"/>
      <c r="E16" s="283"/>
      <c r="F16" s="229"/>
      <c r="G16" s="283"/>
      <c r="H16" s="229" t="s">
        <v>116</v>
      </c>
      <c r="I16" s="230"/>
      <c r="J16" s="124"/>
      <c r="K16" s="124"/>
      <c r="L16" s="124"/>
      <c r="M16" s="4"/>
      <c r="N16" s="4"/>
      <c r="O16" s="4"/>
      <c r="P16" s="4"/>
      <c r="Q16" s="191" t="s">
        <v>3</v>
      </c>
      <c r="R16" s="192"/>
      <c r="S16" s="192"/>
      <c r="T16" s="192"/>
      <c r="U16" s="192"/>
      <c r="V16" s="193"/>
      <c r="W16" s="259" t="s">
        <v>4</v>
      </c>
      <c r="X16" s="192"/>
      <c r="Y16" s="192"/>
      <c r="Z16" s="192"/>
      <c r="AA16" s="192"/>
      <c r="AB16" s="260"/>
    </row>
    <row r="17" spans="1:30" ht="27" customHeight="1">
      <c r="A17" s="3"/>
      <c r="B17" s="4"/>
      <c r="C17" s="4"/>
      <c r="D17" s="13"/>
      <c r="E17" s="13"/>
      <c r="F17" s="13"/>
      <c r="G17" s="13"/>
      <c r="H17" s="13"/>
      <c r="I17" s="13"/>
      <c r="J17" s="13"/>
      <c r="K17" s="13"/>
      <c r="L17" s="13"/>
      <c r="M17" s="4"/>
      <c r="N17" s="4"/>
      <c r="O17" s="4"/>
      <c r="P17" s="4"/>
      <c r="Q17" s="165" t="s">
        <v>5</v>
      </c>
      <c r="R17" s="166"/>
      <c r="S17" s="167"/>
      <c r="T17" s="270" t="s">
        <v>6</v>
      </c>
      <c r="U17" s="166"/>
      <c r="V17" s="167"/>
      <c r="W17" s="270" t="s">
        <v>5</v>
      </c>
      <c r="X17" s="166"/>
      <c r="Y17" s="167"/>
      <c r="Z17" s="270" t="s">
        <v>6</v>
      </c>
      <c r="AA17" s="166"/>
      <c r="AB17" s="274"/>
      <c r="AC17" s="18"/>
      <c r="AD17" s="18"/>
    </row>
    <row r="18" spans="1:30" ht="18" customHeight="1" thickBot="1">
      <c r="A18" s="7"/>
      <c r="B18" s="8"/>
      <c r="C18" s="13"/>
      <c r="D18" s="13"/>
      <c r="E18" s="13"/>
      <c r="F18" s="13"/>
      <c r="G18" s="74"/>
      <c r="H18" s="74"/>
      <c r="I18" s="74"/>
      <c r="J18" s="74"/>
      <c r="K18" s="74"/>
      <c r="L18" s="74"/>
      <c r="M18" s="13"/>
      <c r="N18" s="13"/>
      <c r="O18" s="13"/>
      <c r="P18" s="13"/>
      <c r="Q18" s="162"/>
      <c r="R18" s="163"/>
      <c r="S18" s="164"/>
      <c r="T18" s="240"/>
      <c r="U18" s="163"/>
      <c r="V18" s="164"/>
      <c r="W18" s="240">
        <v>17069183</v>
      </c>
      <c r="X18" s="163"/>
      <c r="Y18" s="164"/>
      <c r="Z18" s="240">
        <v>17069183</v>
      </c>
      <c r="AA18" s="163"/>
      <c r="AB18" s="261"/>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3"/>
    </row>
    <row r="20" spans="1:28" ht="17.25" customHeight="1">
      <c r="A20" s="275" t="s">
        <v>87</v>
      </c>
      <c r="B20" s="27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8"/>
    </row>
    <row r="21" spans="1:28" ht="15" customHeight="1">
      <c r="A21" s="300" t="s">
        <v>7</v>
      </c>
      <c r="B21" s="295" t="s">
        <v>8</v>
      </c>
      <c r="C21" s="296"/>
      <c r="D21" s="271" t="s">
        <v>9</v>
      </c>
      <c r="E21" s="272"/>
      <c r="F21" s="272"/>
      <c r="G21" s="272"/>
      <c r="H21" s="272"/>
      <c r="I21" s="272"/>
      <c r="J21" s="272"/>
      <c r="K21" s="272"/>
      <c r="L21" s="272"/>
      <c r="M21" s="272"/>
      <c r="N21" s="272"/>
      <c r="O21" s="273"/>
      <c r="P21" s="279" t="s">
        <v>10</v>
      </c>
      <c r="Q21" s="279" t="s">
        <v>95</v>
      </c>
      <c r="R21" s="279"/>
      <c r="S21" s="279"/>
      <c r="T21" s="279"/>
      <c r="U21" s="279"/>
      <c r="V21" s="279"/>
      <c r="W21" s="279"/>
      <c r="X21" s="279"/>
      <c r="Y21" s="279"/>
      <c r="Z21" s="279"/>
      <c r="AA21" s="279"/>
      <c r="AB21" s="329"/>
    </row>
    <row r="22" spans="1:28" ht="27" customHeight="1">
      <c r="A22" s="301"/>
      <c r="B22" s="297"/>
      <c r="C22" s="298"/>
      <c r="D22" s="271" t="s">
        <v>68</v>
      </c>
      <c r="E22" s="272"/>
      <c r="F22" s="273"/>
      <c r="G22" s="271" t="s">
        <v>23</v>
      </c>
      <c r="H22" s="272"/>
      <c r="I22" s="273"/>
      <c r="J22" s="271" t="s">
        <v>24</v>
      </c>
      <c r="K22" s="272"/>
      <c r="L22" s="273"/>
      <c r="M22" s="271" t="s">
        <v>25</v>
      </c>
      <c r="N22" s="272"/>
      <c r="O22" s="273"/>
      <c r="P22" s="273"/>
      <c r="Q22" s="279"/>
      <c r="R22" s="279"/>
      <c r="S22" s="279"/>
      <c r="T22" s="279"/>
      <c r="U22" s="279"/>
      <c r="V22" s="279"/>
      <c r="W22" s="279"/>
      <c r="X22" s="279"/>
      <c r="Y22" s="279"/>
      <c r="Z22" s="279"/>
      <c r="AA22" s="279"/>
      <c r="AB22" s="329"/>
    </row>
    <row r="23" spans="1:28" ht="15">
      <c r="A23" s="364"/>
      <c r="B23" s="340"/>
      <c r="C23" s="341"/>
      <c r="D23" s="231"/>
      <c r="E23" s="232"/>
      <c r="F23" s="233"/>
      <c r="G23" s="231"/>
      <c r="H23" s="232"/>
      <c r="I23" s="233"/>
      <c r="J23" s="231"/>
      <c r="K23" s="232"/>
      <c r="L23" s="233"/>
      <c r="M23" s="231"/>
      <c r="N23" s="232"/>
      <c r="O23" s="233"/>
      <c r="P23" s="241"/>
      <c r="Q23" s="312"/>
      <c r="R23" s="312"/>
      <c r="S23" s="312"/>
      <c r="T23" s="312"/>
      <c r="U23" s="312"/>
      <c r="V23" s="312"/>
      <c r="W23" s="312"/>
      <c r="X23" s="312"/>
      <c r="Y23" s="312"/>
      <c r="Z23" s="312"/>
      <c r="AA23" s="312"/>
      <c r="AB23" s="313"/>
    </row>
    <row r="24" spans="1:28" ht="15">
      <c r="A24" s="364"/>
      <c r="B24" s="342"/>
      <c r="C24" s="343"/>
      <c r="D24" s="234"/>
      <c r="E24" s="235"/>
      <c r="F24" s="236"/>
      <c r="G24" s="234"/>
      <c r="H24" s="235"/>
      <c r="I24" s="236"/>
      <c r="J24" s="234"/>
      <c r="K24" s="235"/>
      <c r="L24" s="236"/>
      <c r="M24" s="234"/>
      <c r="N24" s="235"/>
      <c r="O24" s="236"/>
      <c r="P24" s="242"/>
      <c r="Q24" s="312"/>
      <c r="R24" s="312"/>
      <c r="S24" s="312"/>
      <c r="T24" s="312"/>
      <c r="U24" s="312"/>
      <c r="V24" s="312"/>
      <c r="W24" s="312"/>
      <c r="X24" s="312"/>
      <c r="Y24" s="312"/>
      <c r="Z24" s="312"/>
      <c r="AA24" s="312"/>
      <c r="AB24" s="313"/>
    </row>
    <row r="25" spans="1:28" ht="15">
      <c r="A25" s="364"/>
      <c r="B25" s="342"/>
      <c r="C25" s="343"/>
      <c r="D25" s="234"/>
      <c r="E25" s="235"/>
      <c r="F25" s="236"/>
      <c r="G25" s="234"/>
      <c r="H25" s="235"/>
      <c r="I25" s="236"/>
      <c r="J25" s="234"/>
      <c r="K25" s="235"/>
      <c r="L25" s="236"/>
      <c r="M25" s="234"/>
      <c r="N25" s="235"/>
      <c r="O25" s="236"/>
      <c r="P25" s="242"/>
      <c r="Q25" s="312"/>
      <c r="R25" s="312"/>
      <c r="S25" s="312"/>
      <c r="T25" s="312"/>
      <c r="U25" s="312"/>
      <c r="V25" s="312"/>
      <c r="W25" s="312"/>
      <c r="X25" s="312"/>
      <c r="Y25" s="312"/>
      <c r="Z25" s="312"/>
      <c r="AA25" s="312"/>
      <c r="AB25" s="313"/>
    </row>
    <row r="26" spans="1:28" ht="30.75" customHeight="1" thickBot="1">
      <c r="A26" s="302"/>
      <c r="B26" s="342"/>
      <c r="C26" s="343"/>
      <c r="D26" s="234"/>
      <c r="E26" s="235"/>
      <c r="F26" s="236"/>
      <c r="G26" s="234"/>
      <c r="H26" s="235"/>
      <c r="I26" s="236"/>
      <c r="J26" s="234"/>
      <c r="K26" s="235"/>
      <c r="L26" s="236"/>
      <c r="M26" s="234"/>
      <c r="N26" s="235"/>
      <c r="O26" s="236"/>
      <c r="P26" s="242"/>
      <c r="Q26" s="314"/>
      <c r="R26" s="314"/>
      <c r="S26" s="314"/>
      <c r="T26" s="314"/>
      <c r="U26" s="314"/>
      <c r="V26" s="314"/>
      <c r="W26" s="314"/>
      <c r="X26" s="314"/>
      <c r="Y26" s="314"/>
      <c r="Z26" s="314"/>
      <c r="AA26" s="314"/>
      <c r="AB26" s="315"/>
    </row>
    <row r="27" spans="1:28" ht="51.75" customHeight="1" thickBot="1">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7"/>
    </row>
    <row r="28" spans="1:40" ht="36.75" customHeight="1">
      <c r="A28" s="275" t="s">
        <v>87</v>
      </c>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8"/>
      <c r="AE28" s="92"/>
      <c r="AF28" s="92"/>
      <c r="AG28" s="92"/>
      <c r="AH28" s="92"/>
      <c r="AI28" s="92"/>
      <c r="AJ28" s="92"/>
      <c r="AK28" s="92"/>
      <c r="AL28" s="92"/>
      <c r="AM28" s="92"/>
      <c r="AN28" s="91"/>
    </row>
    <row r="29" spans="1:40" ht="25.5" customHeight="1">
      <c r="A29" s="300" t="s">
        <v>7</v>
      </c>
      <c r="B29" s="295" t="s">
        <v>8</v>
      </c>
      <c r="C29" s="296"/>
      <c r="D29" s="271" t="s">
        <v>9</v>
      </c>
      <c r="E29" s="272"/>
      <c r="F29" s="272"/>
      <c r="G29" s="272"/>
      <c r="H29" s="272"/>
      <c r="I29" s="272"/>
      <c r="J29" s="272"/>
      <c r="K29" s="272"/>
      <c r="L29" s="272"/>
      <c r="M29" s="272"/>
      <c r="N29" s="272"/>
      <c r="O29" s="273"/>
      <c r="P29" s="279" t="s">
        <v>10</v>
      </c>
      <c r="Q29" s="279" t="s">
        <v>95</v>
      </c>
      <c r="R29" s="279"/>
      <c r="S29" s="279"/>
      <c r="T29" s="279"/>
      <c r="U29" s="279"/>
      <c r="V29" s="279"/>
      <c r="W29" s="279"/>
      <c r="X29" s="279"/>
      <c r="Y29" s="279"/>
      <c r="Z29" s="279"/>
      <c r="AA29" s="279"/>
      <c r="AB29" s="329"/>
      <c r="AE29" s="92"/>
      <c r="AF29" s="92"/>
      <c r="AG29" s="92"/>
      <c r="AH29" s="92"/>
      <c r="AI29" s="92"/>
      <c r="AJ29" s="92"/>
      <c r="AK29" s="92"/>
      <c r="AL29" s="92"/>
      <c r="AM29" s="92"/>
      <c r="AN29" s="91"/>
    </row>
    <row r="30" spans="1:40" ht="60" customHeight="1">
      <c r="A30" s="301"/>
      <c r="B30" s="297"/>
      <c r="C30" s="298"/>
      <c r="D30" s="271" t="s">
        <v>68</v>
      </c>
      <c r="E30" s="272"/>
      <c r="F30" s="273"/>
      <c r="G30" s="271" t="s">
        <v>23</v>
      </c>
      <c r="H30" s="272"/>
      <c r="I30" s="273"/>
      <c r="J30" s="271" t="s">
        <v>24</v>
      </c>
      <c r="K30" s="272"/>
      <c r="L30" s="273"/>
      <c r="M30" s="271" t="s">
        <v>25</v>
      </c>
      <c r="N30" s="272"/>
      <c r="O30" s="273"/>
      <c r="P30" s="273"/>
      <c r="Q30" s="279"/>
      <c r="R30" s="279"/>
      <c r="S30" s="279"/>
      <c r="T30" s="279"/>
      <c r="U30" s="279"/>
      <c r="V30" s="279"/>
      <c r="W30" s="279"/>
      <c r="X30" s="279"/>
      <c r="Y30" s="279"/>
      <c r="Z30" s="279"/>
      <c r="AA30" s="279"/>
      <c r="AB30" s="329"/>
      <c r="AC30" s="86"/>
      <c r="AE30" s="92"/>
      <c r="AF30" s="92"/>
      <c r="AG30" s="92"/>
      <c r="AH30" s="92"/>
      <c r="AI30" s="92"/>
      <c r="AJ30" s="92"/>
      <c r="AK30" s="92"/>
      <c r="AL30" s="92"/>
      <c r="AM30" s="92"/>
      <c r="AN30" s="91"/>
    </row>
    <row r="31" spans="1:40" ht="18.75">
      <c r="A31" s="364"/>
      <c r="B31" s="340"/>
      <c r="C31" s="341"/>
      <c r="D31" s="231"/>
      <c r="E31" s="232"/>
      <c r="F31" s="233"/>
      <c r="G31" s="231"/>
      <c r="H31" s="232"/>
      <c r="I31" s="233"/>
      <c r="J31" s="231"/>
      <c r="K31" s="232"/>
      <c r="L31" s="233"/>
      <c r="M31" s="231"/>
      <c r="N31" s="232"/>
      <c r="O31" s="233"/>
      <c r="P31" s="241"/>
      <c r="Q31" s="312"/>
      <c r="R31" s="312"/>
      <c r="S31" s="312"/>
      <c r="T31" s="312"/>
      <c r="U31" s="312"/>
      <c r="V31" s="312"/>
      <c r="W31" s="312"/>
      <c r="X31" s="312"/>
      <c r="Y31" s="312"/>
      <c r="Z31" s="312"/>
      <c r="AA31" s="312"/>
      <c r="AB31" s="313"/>
      <c r="AD31" s="16"/>
      <c r="AE31" s="92"/>
      <c r="AF31" s="92"/>
      <c r="AG31" s="92"/>
      <c r="AH31" s="92"/>
      <c r="AI31" s="92"/>
      <c r="AJ31" s="92"/>
      <c r="AK31" s="92"/>
      <c r="AL31" s="92"/>
      <c r="AM31" s="92"/>
      <c r="AN31" s="91"/>
    </row>
    <row r="32" spans="1:40" ht="15" customHeight="1">
      <c r="A32" s="364"/>
      <c r="B32" s="342"/>
      <c r="C32" s="343"/>
      <c r="D32" s="234"/>
      <c r="E32" s="235"/>
      <c r="F32" s="236"/>
      <c r="G32" s="234"/>
      <c r="H32" s="235"/>
      <c r="I32" s="236"/>
      <c r="J32" s="234"/>
      <c r="K32" s="235"/>
      <c r="L32" s="236"/>
      <c r="M32" s="234"/>
      <c r="N32" s="235"/>
      <c r="O32" s="236"/>
      <c r="P32" s="242"/>
      <c r="Q32" s="312"/>
      <c r="R32" s="312"/>
      <c r="S32" s="312"/>
      <c r="T32" s="312"/>
      <c r="U32" s="312"/>
      <c r="V32" s="312"/>
      <c r="W32" s="312"/>
      <c r="X32" s="312"/>
      <c r="Y32" s="312"/>
      <c r="Z32" s="312"/>
      <c r="AA32" s="312"/>
      <c r="AB32" s="313"/>
      <c r="AE32" s="92"/>
      <c r="AF32" s="92"/>
      <c r="AG32" s="92"/>
      <c r="AH32" s="92"/>
      <c r="AI32" s="92"/>
      <c r="AJ32" s="92"/>
      <c r="AK32" s="92"/>
      <c r="AL32" s="92"/>
      <c r="AM32" s="92"/>
      <c r="AN32" s="91"/>
    </row>
    <row r="33" spans="1:40" ht="25.5" customHeight="1">
      <c r="A33" s="364"/>
      <c r="B33" s="342"/>
      <c r="C33" s="343"/>
      <c r="D33" s="234"/>
      <c r="E33" s="235"/>
      <c r="F33" s="236"/>
      <c r="G33" s="234"/>
      <c r="H33" s="235"/>
      <c r="I33" s="236"/>
      <c r="J33" s="234"/>
      <c r="K33" s="235"/>
      <c r="L33" s="236"/>
      <c r="M33" s="234"/>
      <c r="N33" s="235"/>
      <c r="O33" s="236"/>
      <c r="P33" s="242"/>
      <c r="Q33" s="312"/>
      <c r="R33" s="312"/>
      <c r="S33" s="312"/>
      <c r="T33" s="312"/>
      <c r="U33" s="312"/>
      <c r="V33" s="312"/>
      <c r="W33" s="312"/>
      <c r="X33" s="312"/>
      <c r="Y33" s="312"/>
      <c r="Z33" s="312"/>
      <c r="AA33" s="312"/>
      <c r="AB33" s="313"/>
      <c r="AE33" s="93"/>
      <c r="AF33" s="93"/>
      <c r="AG33" s="93"/>
      <c r="AH33" s="93"/>
      <c r="AI33" s="93"/>
      <c r="AJ33" s="93"/>
      <c r="AK33" s="93"/>
      <c r="AL33" s="93"/>
      <c r="AM33" s="93"/>
      <c r="AN33" s="91"/>
    </row>
    <row r="34" spans="1:40" ht="28.5" customHeight="1">
      <c r="A34" s="302"/>
      <c r="B34" s="342"/>
      <c r="C34" s="343"/>
      <c r="D34" s="234"/>
      <c r="E34" s="235"/>
      <c r="F34" s="236"/>
      <c r="G34" s="234"/>
      <c r="H34" s="235"/>
      <c r="I34" s="236"/>
      <c r="J34" s="234"/>
      <c r="K34" s="235"/>
      <c r="L34" s="236"/>
      <c r="M34" s="234"/>
      <c r="N34" s="235"/>
      <c r="O34" s="236"/>
      <c r="P34" s="242"/>
      <c r="Q34" s="314"/>
      <c r="R34" s="314"/>
      <c r="S34" s="314"/>
      <c r="T34" s="314"/>
      <c r="U34" s="314"/>
      <c r="V34" s="314"/>
      <c r="W34" s="314"/>
      <c r="X34" s="314"/>
      <c r="Y34" s="314"/>
      <c r="Z34" s="314"/>
      <c r="AA34" s="314"/>
      <c r="AB34" s="315"/>
      <c r="AC34" s="66"/>
      <c r="AE34" s="94"/>
      <c r="AF34" s="94"/>
      <c r="AG34" s="94"/>
      <c r="AH34" s="94"/>
      <c r="AI34" s="94"/>
      <c r="AJ34" s="94"/>
      <c r="AK34" s="94"/>
      <c r="AL34" s="94"/>
      <c r="AM34" s="94"/>
      <c r="AN34" s="91"/>
    </row>
    <row r="35" spans="1:40" ht="28.5" customHeight="1">
      <c r="A35" s="300" t="s">
        <v>7</v>
      </c>
      <c r="B35" s="279" t="s">
        <v>70</v>
      </c>
      <c r="C35" s="279" t="s">
        <v>8</v>
      </c>
      <c r="D35" s="279" t="s">
        <v>67</v>
      </c>
      <c r="E35" s="279"/>
      <c r="F35" s="279"/>
      <c r="G35" s="279"/>
      <c r="H35" s="279"/>
      <c r="I35" s="279"/>
      <c r="J35" s="279"/>
      <c r="K35" s="279"/>
      <c r="L35" s="279"/>
      <c r="M35" s="279"/>
      <c r="N35" s="279"/>
      <c r="O35" s="279"/>
      <c r="P35" s="279"/>
      <c r="Q35" s="279" t="s">
        <v>96</v>
      </c>
      <c r="R35" s="279"/>
      <c r="S35" s="279"/>
      <c r="T35" s="279"/>
      <c r="U35" s="279"/>
      <c r="V35" s="279"/>
      <c r="W35" s="279"/>
      <c r="X35" s="279"/>
      <c r="Y35" s="279"/>
      <c r="Z35" s="279"/>
      <c r="AA35" s="279"/>
      <c r="AB35" s="279"/>
      <c r="AC35" s="66"/>
      <c r="AE35" s="91"/>
      <c r="AF35" s="91"/>
      <c r="AG35" s="91"/>
      <c r="AH35" s="91"/>
      <c r="AI35" s="91"/>
      <c r="AJ35" s="91"/>
      <c r="AK35" s="91"/>
      <c r="AL35" s="91"/>
      <c r="AM35" s="91"/>
      <c r="AN35" s="91"/>
    </row>
    <row r="36" spans="1:40" ht="28.5" customHeight="1">
      <c r="A36" s="300"/>
      <c r="B36" s="279"/>
      <c r="C36" s="299"/>
      <c r="D36" s="123" t="s">
        <v>46</v>
      </c>
      <c r="E36" s="123" t="s">
        <v>47</v>
      </c>
      <c r="F36" s="123" t="s">
        <v>48</v>
      </c>
      <c r="G36" s="123" t="s">
        <v>49</v>
      </c>
      <c r="H36" s="123" t="s">
        <v>50</v>
      </c>
      <c r="I36" s="123" t="s">
        <v>51</v>
      </c>
      <c r="J36" s="123" t="s">
        <v>52</v>
      </c>
      <c r="K36" s="123" t="s">
        <v>53</v>
      </c>
      <c r="L36" s="123" t="s">
        <v>54</v>
      </c>
      <c r="M36" s="123" t="s">
        <v>55</v>
      </c>
      <c r="N36" s="123" t="s">
        <v>56</v>
      </c>
      <c r="O36" s="123" t="s">
        <v>57</v>
      </c>
      <c r="P36" s="123" t="s">
        <v>10</v>
      </c>
      <c r="Q36" s="297" t="s">
        <v>91</v>
      </c>
      <c r="R36" s="308"/>
      <c r="S36" s="308"/>
      <c r="T36" s="298"/>
      <c r="U36" s="297" t="s">
        <v>92</v>
      </c>
      <c r="V36" s="308"/>
      <c r="W36" s="308"/>
      <c r="X36" s="298"/>
      <c r="Y36" s="297" t="s">
        <v>93</v>
      </c>
      <c r="Z36" s="308"/>
      <c r="AA36" s="308"/>
      <c r="AB36" s="309"/>
      <c r="AC36" s="66"/>
      <c r="AE36" s="91"/>
      <c r="AF36" s="91"/>
      <c r="AG36" s="91"/>
      <c r="AH36" s="91"/>
      <c r="AI36" s="91"/>
      <c r="AJ36" s="91"/>
      <c r="AK36" s="91"/>
      <c r="AL36" s="91"/>
      <c r="AM36" s="91"/>
      <c r="AN36" s="91"/>
    </row>
    <row r="37" spans="1:40" ht="84" customHeight="1" thickBot="1">
      <c r="A37" s="87" t="str">
        <f>+C13</f>
        <v>Realizar seguimiento al 100% de los casos que se atienden en 7 Casas de Justicia con ruta integral.</v>
      </c>
      <c r="B37" s="88">
        <f>+AA13</f>
        <v>0.03</v>
      </c>
      <c r="C37" s="130">
        <f>+U13</f>
        <v>1</v>
      </c>
      <c r="D37" s="89"/>
      <c r="E37" s="89"/>
      <c r="F37" s="89"/>
      <c r="G37" s="89"/>
      <c r="H37" s="89"/>
      <c r="I37" s="89"/>
      <c r="J37" s="89"/>
      <c r="K37" s="89"/>
      <c r="L37" s="89"/>
      <c r="M37" s="89">
        <v>0.2</v>
      </c>
      <c r="N37" s="89">
        <v>0.4</v>
      </c>
      <c r="O37" s="89">
        <v>0.4</v>
      </c>
      <c r="P37" s="90">
        <f>SUM(D37:O37)</f>
        <v>1</v>
      </c>
      <c r="Q37" s="174" t="s">
        <v>167</v>
      </c>
      <c r="R37" s="175"/>
      <c r="S37" s="175"/>
      <c r="T37" s="176"/>
      <c r="U37" s="321"/>
      <c r="V37" s="322"/>
      <c r="W37" s="322"/>
      <c r="X37" s="323"/>
      <c r="Y37" s="321"/>
      <c r="Z37" s="322"/>
      <c r="AA37" s="322"/>
      <c r="AB37" s="379"/>
      <c r="AC37" s="66"/>
      <c r="AE37" s="91"/>
      <c r="AF37" s="91"/>
      <c r="AG37" s="91"/>
      <c r="AH37" s="91"/>
      <c r="AI37" s="91"/>
      <c r="AJ37" s="91"/>
      <c r="AK37" s="91"/>
      <c r="AL37" s="91"/>
      <c r="AM37" s="91"/>
      <c r="AN37" s="91"/>
    </row>
    <row r="38" spans="1:40" ht="28.5" customHeight="1">
      <c r="A38" s="380"/>
      <c r="B38" s="381"/>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3"/>
      <c r="AC38" s="66"/>
      <c r="AE38" s="91"/>
      <c r="AF38" s="91"/>
      <c r="AG38" s="91"/>
      <c r="AH38" s="91"/>
      <c r="AI38" s="91"/>
      <c r="AJ38" s="91"/>
      <c r="AK38" s="91"/>
      <c r="AL38" s="91"/>
      <c r="AM38" s="91"/>
      <c r="AN38" s="91"/>
    </row>
    <row r="39" spans="1:40" ht="28.5" customHeight="1">
      <c r="A39" s="300" t="s">
        <v>13</v>
      </c>
      <c r="B39" s="310" t="s">
        <v>69</v>
      </c>
      <c r="C39" s="279" t="s">
        <v>14</v>
      </c>
      <c r="D39" s="279"/>
      <c r="E39" s="279"/>
      <c r="F39" s="279"/>
      <c r="G39" s="279"/>
      <c r="H39" s="279"/>
      <c r="I39" s="279"/>
      <c r="J39" s="279"/>
      <c r="K39" s="279"/>
      <c r="L39" s="279"/>
      <c r="M39" s="279"/>
      <c r="N39" s="279"/>
      <c r="O39" s="279"/>
      <c r="P39" s="279"/>
      <c r="Q39" s="271" t="s">
        <v>89</v>
      </c>
      <c r="R39" s="272"/>
      <c r="S39" s="272"/>
      <c r="T39" s="272"/>
      <c r="U39" s="272"/>
      <c r="V39" s="272"/>
      <c r="W39" s="272"/>
      <c r="X39" s="272"/>
      <c r="Y39" s="272"/>
      <c r="Z39" s="272"/>
      <c r="AA39" s="272"/>
      <c r="AB39" s="318"/>
      <c r="AC39" s="66"/>
      <c r="AE39" s="91"/>
      <c r="AF39" s="91"/>
      <c r="AG39" s="91"/>
      <c r="AH39" s="91"/>
      <c r="AI39" s="91"/>
      <c r="AJ39" s="91"/>
      <c r="AK39" s="91"/>
      <c r="AL39" s="91"/>
      <c r="AM39" s="91"/>
      <c r="AN39" s="91"/>
    </row>
    <row r="40" spans="1:40" ht="28.5" customHeight="1">
      <c r="A40" s="300"/>
      <c r="B40" s="311"/>
      <c r="C40" s="123" t="s">
        <v>15</v>
      </c>
      <c r="D40" s="123" t="s">
        <v>43</v>
      </c>
      <c r="E40" s="123" t="s">
        <v>44</v>
      </c>
      <c r="F40" s="123" t="s">
        <v>45</v>
      </c>
      <c r="G40" s="123" t="s">
        <v>58</v>
      </c>
      <c r="H40" s="123" t="s">
        <v>59</v>
      </c>
      <c r="I40" s="123" t="s">
        <v>60</v>
      </c>
      <c r="J40" s="123" t="s">
        <v>61</v>
      </c>
      <c r="K40" s="123" t="s">
        <v>62</v>
      </c>
      <c r="L40" s="123" t="s">
        <v>63</v>
      </c>
      <c r="M40" s="123" t="s">
        <v>64</v>
      </c>
      <c r="N40" s="123" t="s">
        <v>65</v>
      </c>
      <c r="O40" s="123" t="s">
        <v>66</v>
      </c>
      <c r="P40" s="123" t="s">
        <v>71</v>
      </c>
      <c r="Q40" s="271" t="s">
        <v>94</v>
      </c>
      <c r="R40" s="272"/>
      <c r="S40" s="272"/>
      <c r="T40" s="272"/>
      <c r="U40" s="272"/>
      <c r="V40" s="272"/>
      <c r="W40" s="272"/>
      <c r="X40" s="272"/>
      <c r="Y40" s="272"/>
      <c r="Z40" s="272"/>
      <c r="AA40" s="272"/>
      <c r="AB40" s="318"/>
      <c r="AC40" s="66"/>
      <c r="AM40" s="94"/>
      <c r="AN40" s="91"/>
    </row>
    <row r="41" spans="1:28" ht="17.25" customHeight="1">
      <c r="A41" s="353" t="s">
        <v>142</v>
      </c>
      <c r="B41" s="368">
        <f>+B37</f>
        <v>0.03</v>
      </c>
      <c r="C41" s="76" t="s">
        <v>11</v>
      </c>
      <c r="D41" s="77"/>
      <c r="E41" s="77"/>
      <c r="F41" s="77"/>
      <c r="G41" s="77"/>
      <c r="H41" s="77"/>
      <c r="I41" s="77"/>
      <c r="J41" s="77"/>
      <c r="K41" s="77"/>
      <c r="L41" s="77"/>
      <c r="M41" s="77">
        <v>0.2</v>
      </c>
      <c r="N41" s="77">
        <v>0.4</v>
      </c>
      <c r="O41" s="77">
        <v>0.4</v>
      </c>
      <c r="P41" s="78">
        <f>SUM(D41:O41)</f>
        <v>1</v>
      </c>
      <c r="Q41" s="370" t="s">
        <v>168</v>
      </c>
      <c r="R41" s="371"/>
      <c r="S41" s="371"/>
      <c r="T41" s="371"/>
      <c r="U41" s="371"/>
      <c r="V41" s="371"/>
      <c r="W41" s="371"/>
      <c r="X41" s="371"/>
      <c r="Y41" s="371"/>
      <c r="Z41" s="371"/>
      <c r="AA41" s="371"/>
      <c r="AB41" s="372"/>
    </row>
    <row r="42" spans="1:28" ht="37.5" customHeight="1">
      <c r="A42" s="354"/>
      <c r="B42" s="369"/>
      <c r="C42" s="71" t="s">
        <v>12</v>
      </c>
      <c r="D42" s="15"/>
      <c r="E42" s="15"/>
      <c r="F42" s="15"/>
      <c r="G42" s="15"/>
      <c r="H42" s="15"/>
      <c r="I42" s="15"/>
      <c r="J42" s="15"/>
      <c r="K42" s="15"/>
      <c r="L42" s="15"/>
      <c r="M42" s="15">
        <v>0.2</v>
      </c>
      <c r="N42" s="15">
        <v>0.4</v>
      </c>
      <c r="O42" s="15">
        <v>0.4</v>
      </c>
      <c r="P42" s="17">
        <f>SUM(D42:O42)</f>
        <v>1</v>
      </c>
      <c r="Q42" s="373"/>
      <c r="R42" s="374"/>
      <c r="S42" s="374"/>
      <c r="T42" s="374"/>
      <c r="U42" s="374"/>
      <c r="V42" s="374"/>
      <c r="W42" s="374"/>
      <c r="X42" s="374"/>
      <c r="Y42" s="374"/>
      <c r="Z42" s="374"/>
      <c r="AA42" s="374"/>
      <c r="AB42" s="375"/>
    </row>
    <row r="43" spans="1:28" ht="45" customHeight="1" thickBot="1">
      <c r="A43" s="144" t="s">
        <v>143</v>
      </c>
      <c r="B43" s="145"/>
      <c r="C43" s="71"/>
      <c r="D43" s="73"/>
      <c r="E43" s="82"/>
      <c r="F43" s="73"/>
      <c r="G43" s="73"/>
      <c r="H43" s="73"/>
      <c r="I43" s="73"/>
      <c r="J43" s="73"/>
      <c r="K43" s="73"/>
      <c r="L43" s="73"/>
      <c r="M43" s="73">
        <v>0</v>
      </c>
      <c r="N43" s="73">
        <v>2</v>
      </c>
      <c r="O43" s="73">
        <v>0</v>
      </c>
      <c r="P43" s="85"/>
      <c r="Q43" s="376"/>
      <c r="R43" s="377"/>
      <c r="S43" s="377"/>
      <c r="T43" s="377"/>
      <c r="U43" s="377"/>
      <c r="V43" s="377"/>
      <c r="W43" s="377"/>
      <c r="X43" s="377"/>
      <c r="Y43" s="377"/>
      <c r="Z43" s="377"/>
      <c r="AA43" s="377"/>
      <c r="AB43" s="378"/>
    </row>
    <row r="44" spans="1:29" ht="52.5" customHeight="1">
      <c r="A44" s="153" t="s">
        <v>73</v>
      </c>
      <c r="B44" s="156" t="s">
        <v>76</v>
      </c>
      <c r="C44" s="157"/>
      <c r="D44" s="157"/>
      <c r="E44" s="157"/>
      <c r="F44" s="157"/>
      <c r="G44" s="158"/>
      <c r="H44" s="346" t="s">
        <v>74</v>
      </c>
      <c r="I44" s="347"/>
      <c r="J44" s="347"/>
      <c r="K44" s="347"/>
      <c r="L44" s="347"/>
      <c r="M44" s="347"/>
      <c r="N44" s="156" t="s">
        <v>76</v>
      </c>
      <c r="O44" s="157"/>
      <c r="P44" s="157"/>
      <c r="Q44" s="157"/>
      <c r="R44" s="157"/>
      <c r="S44" s="158"/>
      <c r="T44" s="330" t="s">
        <v>17</v>
      </c>
      <c r="U44" s="331"/>
      <c r="V44" s="331"/>
      <c r="W44" s="332"/>
      <c r="X44" s="156" t="s">
        <v>16</v>
      </c>
      <c r="Y44" s="157"/>
      <c r="Z44" s="157"/>
      <c r="AA44" s="157"/>
      <c r="AB44" s="339"/>
      <c r="AC44"/>
    </row>
    <row r="45" spans="1:29" ht="27" customHeight="1">
      <c r="A45" s="154"/>
      <c r="B45" s="325" t="s">
        <v>155</v>
      </c>
      <c r="C45" s="326"/>
      <c r="D45" s="326"/>
      <c r="E45" s="326"/>
      <c r="F45" s="326"/>
      <c r="G45" s="352"/>
      <c r="H45" s="348"/>
      <c r="I45" s="349"/>
      <c r="J45" s="349"/>
      <c r="K45" s="349"/>
      <c r="L45" s="349"/>
      <c r="M45" s="349"/>
      <c r="N45" s="325" t="s">
        <v>152</v>
      </c>
      <c r="O45" s="326"/>
      <c r="P45" s="326"/>
      <c r="Q45" s="326"/>
      <c r="R45" s="326"/>
      <c r="S45" s="352"/>
      <c r="T45" s="333"/>
      <c r="U45" s="334"/>
      <c r="V45" s="334"/>
      <c r="W45" s="335"/>
      <c r="X45" s="325" t="s">
        <v>75</v>
      </c>
      <c r="Y45" s="326"/>
      <c r="Z45" s="326"/>
      <c r="AA45" s="326"/>
      <c r="AB45" s="327"/>
      <c r="AC45"/>
    </row>
    <row r="46" spans="1:29" ht="27" customHeight="1" thickBot="1">
      <c r="A46" s="155"/>
      <c r="B46" s="159" t="s">
        <v>84</v>
      </c>
      <c r="C46" s="160"/>
      <c r="D46" s="160"/>
      <c r="E46" s="160"/>
      <c r="F46" s="160"/>
      <c r="G46" s="161"/>
      <c r="H46" s="350"/>
      <c r="I46" s="351"/>
      <c r="J46" s="351"/>
      <c r="K46" s="351"/>
      <c r="L46" s="351"/>
      <c r="M46" s="351"/>
      <c r="N46" s="159" t="s">
        <v>85</v>
      </c>
      <c r="O46" s="160"/>
      <c r="P46" s="160"/>
      <c r="Q46" s="160"/>
      <c r="R46" s="160"/>
      <c r="S46" s="161"/>
      <c r="T46" s="336"/>
      <c r="U46" s="337"/>
      <c r="V46" s="337"/>
      <c r="W46" s="338"/>
      <c r="X46" s="159" t="s">
        <v>86</v>
      </c>
      <c r="Y46" s="160"/>
      <c r="Z46" s="160"/>
      <c r="AA46" s="160"/>
      <c r="AB46" s="328"/>
      <c r="AC46"/>
    </row>
  </sheetData>
  <sheetProtection/>
  <mergeCells count="119">
    <mergeCell ref="B45:G45"/>
    <mergeCell ref="Y7:Z7"/>
    <mergeCell ref="A1:A4"/>
    <mergeCell ref="B1:Y1"/>
    <mergeCell ref="Z1:AB1"/>
    <mergeCell ref="B2:Y2"/>
    <mergeCell ref="Z2:AB2"/>
    <mergeCell ref="B3:Y4"/>
    <mergeCell ref="Z3:AB3"/>
    <mergeCell ref="Z4:AB4"/>
    <mergeCell ref="A11:B11"/>
    <mergeCell ref="C11:K11"/>
    <mergeCell ref="M11:Q11"/>
    <mergeCell ref="R11:V11"/>
    <mergeCell ref="W11:X11"/>
    <mergeCell ref="A7:B9"/>
    <mergeCell ref="C7:K9"/>
    <mergeCell ref="R7:T9"/>
    <mergeCell ref="U7:V9"/>
    <mergeCell ref="W7:X9"/>
    <mergeCell ref="A13:B13"/>
    <mergeCell ref="C13:Q13"/>
    <mergeCell ref="S13:T13"/>
    <mergeCell ref="V13:Y13"/>
    <mergeCell ref="AA13:AB13"/>
    <mergeCell ref="AA7:AB7"/>
    <mergeCell ref="Y8:Z8"/>
    <mergeCell ref="AA8:AB8"/>
    <mergeCell ref="Y9:Z9"/>
    <mergeCell ref="AA9:AB9"/>
    <mergeCell ref="D16:E16"/>
    <mergeCell ref="F16:G16"/>
    <mergeCell ref="H16:I16"/>
    <mergeCell ref="Q16:V16"/>
    <mergeCell ref="W16:AB16"/>
    <mergeCell ref="Y11:AB11"/>
    <mergeCell ref="C12:Z12"/>
    <mergeCell ref="Z17:AB17"/>
    <mergeCell ref="Q18:S18"/>
    <mergeCell ref="T18:V18"/>
    <mergeCell ref="W18:Y18"/>
    <mergeCell ref="Z18:AB18"/>
    <mergeCell ref="A15:B16"/>
    <mergeCell ref="D15:E15"/>
    <mergeCell ref="F15:G15"/>
    <mergeCell ref="H15:I15"/>
    <mergeCell ref="Q15:AB15"/>
    <mergeCell ref="G22:I22"/>
    <mergeCell ref="J22:L22"/>
    <mergeCell ref="M22:O22"/>
    <mergeCell ref="Q17:S17"/>
    <mergeCell ref="T17:V17"/>
    <mergeCell ref="W17:Y17"/>
    <mergeCell ref="G23:I26"/>
    <mergeCell ref="J23:L26"/>
    <mergeCell ref="M23:O26"/>
    <mergeCell ref="A20:AB20"/>
    <mergeCell ref="A21:A22"/>
    <mergeCell ref="B21:C22"/>
    <mergeCell ref="D21:O21"/>
    <mergeCell ref="P21:P22"/>
    <mergeCell ref="Q21:AB22"/>
    <mergeCell ref="D22:F22"/>
    <mergeCell ref="P31:P34"/>
    <mergeCell ref="Q31:AB34"/>
    <mergeCell ref="A35:A36"/>
    <mergeCell ref="B35:B36"/>
    <mergeCell ref="P23:P26"/>
    <mergeCell ref="Q23:AB26"/>
    <mergeCell ref="A27:AB27"/>
    <mergeCell ref="A23:A26"/>
    <mergeCell ref="B23:C26"/>
    <mergeCell ref="D23:F26"/>
    <mergeCell ref="Q40:AB40"/>
    <mergeCell ref="A44:A46"/>
    <mergeCell ref="B44:G44"/>
    <mergeCell ref="H44:M46"/>
    <mergeCell ref="N44:S44"/>
    <mergeCell ref="T44:W46"/>
    <mergeCell ref="X44:AB44"/>
    <mergeCell ref="N45:S45"/>
    <mergeCell ref="X45:AB45"/>
    <mergeCell ref="B46:G46"/>
    <mergeCell ref="N46:S46"/>
    <mergeCell ref="X46:AB46"/>
    <mergeCell ref="A28:AB28"/>
    <mergeCell ref="A29:A30"/>
    <mergeCell ref="B29:C30"/>
    <mergeCell ref="D29:O29"/>
    <mergeCell ref="P29:P30"/>
    <mergeCell ref="Q29:AB30"/>
    <mergeCell ref="D30:F30"/>
    <mergeCell ref="G30:I30"/>
    <mergeCell ref="J30:L30"/>
    <mergeCell ref="M30:O30"/>
    <mergeCell ref="A31:A34"/>
    <mergeCell ref="B31:C34"/>
    <mergeCell ref="D31:F34"/>
    <mergeCell ref="G31:I34"/>
    <mergeCell ref="J31:L34"/>
    <mergeCell ref="M31:O34"/>
    <mergeCell ref="C39:P39"/>
    <mergeCell ref="Q39:AB39"/>
    <mergeCell ref="C35:C36"/>
    <mergeCell ref="D35:P35"/>
    <mergeCell ref="Q35:AB35"/>
    <mergeCell ref="Q36:T36"/>
    <mergeCell ref="U36:X36"/>
    <mergeCell ref="Y36:AB36"/>
    <mergeCell ref="A41:A42"/>
    <mergeCell ref="B41:B42"/>
    <mergeCell ref="Q41:AB43"/>
    <mergeCell ref="A43:B43"/>
    <mergeCell ref="Q37:T37"/>
    <mergeCell ref="U37:X37"/>
    <mergeCell ref="Y37:AB37"/>
    <mergeCell ref="A38:AB38"/>
    <mergeCell ref="A39:A40"/>
    <mergeCell ref="B39:B40"/>
  </mergeCells>
  <dataValidations count="3">
    <dataValidation type="textLength" operator="lessThanOrEqual" allowBlank="1" showInputMessage="1" showErrorMessage="1" promptTitle="2.000 caracteres" errorTitle="Máximo 2.000 caracteres" error="Máximo 2.000 caracteres" sqref="Q23:AB26 Q31:AB34">
      <formula1>2000</formula1>
    </dataValidation>
    <dataValidation type="textLength" operator="lessThanOrEqual" allowBlank="1" showInputMessage="1" showErrorMessage="1" errorTitle="Máximo 2.000 caracteres" error="Máximo 2.000 caracteres" sqref="Q37:T37 Q41:AB43">
      <formula1>2000</formula1>
    </dataValidation>
    <dataValidation type="textLength" operator="lessThanOrEqual" allowBlank="1" showInputMessage="1" showErrorMessage="1" errorTitle="Máximo 1.000 caracteres" error="Máximo 1.000 caracteres" sqref="U37:X37">
      <formula1>1000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7.xml><?xml version="1.0" encoding="utf-8"?>
<worksheet xmlns="http://schemas.openxmlformats.org/spreadsheetml/2006/main" xmlns:r="http://schemas.openxmlformats.org/officeDocument/2006/relationships">
  <sheetPr>
    <tabColor rgb="FF00B0F0"/>
    <pageSetUpPr fitToPage="1"/>
  </sheetPr>
  <dimension ref="A1:AN50"/>
  <sheetViews>
    <sheetView workbookViewId="0" topLeftCell="M11">
      <selection activeCell="A43" sqref="A43:B43"/>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8" max="18" width="7.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9" max="39" width="18.421875" style="0" bestFit="1" customWidth="1"/>
    <col min="40" max="40" width="16.140625" style="0" customWidth="1"/>
  </cols>
  <sheetData>
    <row r="1" spans="1:28" ht="32.25" customHeight="1">
      <c r="A1" s="226"/>
      <c r="B1" s="244" t="s">
        <v>20</v>
      </c>
      <c r="C1" s="245"/>
      <c r="D1" s="245"/>
      <c r="E1" s="245"/>
      <c r="F1" s="245"/>
      <c r="G1" s="245"/>
      <c r="H1" s="245"/>
      <c r="I1" s="245"/>
      <c r="J1" s="245"/>
      <c r="K1" s="245"/>
      <c r="L1" s="245"/>
      <c r="M1" s="245"/>
      <c r="N1" s="245"/>
      <c r="O1" s="245"/>
      <c r="P1" s="245"/>
      <c r="Q1" s="245"/>
      <c r="R1" s="245"/>
      <c r="S1" s="245"/>
      <c r="T1" s="245"/>
      <c r="U1" s="245"/>
      <c r="V1" s="245"/>
      <c r="W1" s="245"/>
      <c r="X1" s="245"/>
      <c r="Y1" s="246"/>
      <c r="Z1" s="146" t="s">
        <v>22</v>
      </c>
      <c r="AA1" s="147"/>
      <c r="AB1" s="148"/>
    </row>
    <row r="2" spans="1:28" ht="30.75" customHeight="1">
      <c r="A2" s="227"/>
      <c r="B2" s="213" t="s">
        <v>21</v>
      </c>
      <c r="C2" s="214"/>
      <c r="D2" s="214"/>
      <c r="E2" s="214"/>
      <c r="F2" s="214"/>
      <c r="G2" s="214"/>
      <c r="H2" s="214"/>
      <c r="I2" s="214"/>
      <c r="J2" s="214"/>
      <c r="K2" s="214"/>
      <c r="L2" s="214"/>
      <c r="M2" s="214"/>
      <c r="N2" s="214"/>
      <c r="O2" s="214"/>
      <c r="P2" s="214"/>
      <c r="Q2" s="214"/>
      <c r="R2" s="214"/>
      <c r="S2" s="214"/>
      <c r="T2" s="214"/>
      <c r="U2" s="214"/>
      <c r="V2" s="214"/>
      <c r="W2" s="214"/>
      <c r="X2" s="214"/>
      <c r="Y2" s="215"/>
      <c r="Z2" s="198" t="s">
        <v>111</v>
      </c>
      <c r="AA2" s="199"/>
      <c r="AB2" s="200"/>
    </row>
    <row r="3" spans="1:28" ht="24" customHeight="1">
      <c r="A3" s="227"/>
      <c r="B3" s="216" t="s">
        <v>72</v>
      </c>
      <c r="C3" s="217"/>
      <c r="D3" s="217"/>
      <c r="E3" s="217"/>
      <c r="F3" s="217"/>
      <c r="G3" s="217"/>
      <c r="H3" s="217"/>
      <c r="I3" s="217"/>
      <c r="J3" s="217"/>
      <c r="K3" s="217"/>
      <c r="L3" s="217"/>
      <c r="M3" s="217"/>
      <c r="N3" s="217"/>
      <c r="O3" s="217"/>
      <c r="P3" s="217"/>
      <c r="Q3" s="217"/>
      <c r="R3" s="217"/>
      <c r="S3" s="217"/>
      <c r="T3" s="217"/>
      <c r="U3" s="217"/>
      <c r="V3" s="217"/>
      <c r="W3" s="217"/>
      <c r="X3" s="217"/>
      <c r="Y3" s="218"/>
      <c r="Z3" s="198" t="s">
        <v>114</v>
      </c>
      <c r="AA3" s="199"/>
      <c r="AB3" s="200"/>
    </row>
    <row r="4" spans="1:28" ht="15.75" customHeight="1" thickBot="1">
      <c r="A4" s="228"/>
      <c r="B4" s="219"/>
      <c r="C4" s="220"/>
      <c r="D4" s="220"/>
      <c r="E4" s="220"/>
      <c r="F4" s="220"/>
      <c r="G4" s="220"/>
      <c r="H4" s="220"/>
      <c r="I4" s="220"/>
      <c r="J4" s="220"/>
      <c r="K4" s="220"/>
      <c r="L4" s="220"/>
      <c r="M4" s="220"/>
      <c r="N4" s="220"/>
      <c r="O4" s="220"/>
      <c r="P4" s="220"/>
      <c r="Q4" s="220"/>
      <c r="R4" s="220"/>
      <c r="S4" s="220"/>
      <c r="T4" s="220"/>
      <c r="U4" s="220"/>
      <c r="V4" s="220"/>
      <c r="W4" s="220"/>
      <c r="X4" s="220"/>
      <c r="Y4" s="221"/>
      <c r="Z4" s="203" t="s">
        <v>112</v>
      </c>
      <c r="AA4" s="204"/>
      <c r="AB4" s="205"/>
    </row>
    <row r="5" spans="1:28" ht="9" customHeight="1" thickBot="1">
      <c r="A5" s="101"/>
      <c r="B5" s="99"/>
      <c r="C5" s="100"/>
      <c r="D5" s="8"/>
      <c r="E5" s="8"/>
      <c r="F5" s="8"/>
      <c r="G5" s="8"/>
      <c r="H5" s="8"/>
      <c r="I5" s="8"/>
      <c r="J5" s="8"/>
      <c r="K5" s="8"/>
      <c r="L5" s="8"/>
      <c r="M5" s="8"/>
      <c r="N5" s="8"/>
      <c r="O5" s="8"/>
      <c r="P5" s="8"/>
      <c r="Q5" s="8"/>
      <c r="R5" s="8"/>
      <c r="S5" s="8"/>
      <c r="T5" s="8"/>
      <c r="U5" s="8"/>
      <c r="V5" s="8"/>
      <c r="W5" s="8"/>
      <c r="X5" s="9"/>
      <c r="Y5" s="8"/>
      <c r="Z5" s="10"/>
      <c r="AA5" s="2"/>
      <c r="AB5" s="102"/>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3"/>
    </row>
    <row r="7" spans="1:26" ht="15" customHeight="1">
      <c r="A7" s="168" t="s">
        <v>0</v>
      </c>
      <c r="B7" s="169"/>
      <c r="C7" s="177" t="s">
        <v>115</v>
      </c>
      <c r="D7" s="178"/>
      <c r="E7" s="178"/>
      <c r="F7" s="178"/>
      <c r="G7" s="178"/>
      <c r="H7" s="178"/>
      <c r="I7" s="178"/>
      <c r="J7" s="178"/>
      <c r="K7" s="179"/>
      <c r="L7" s="106"/>
      <c r="M7" s="96"/>
      <c r="N7" s="96"/>
      <c r="O7" s="96"/>
      <c r="P7" s="96"/>
      <c r="Q7" s="98"/>
      <c r="R7" s="249" t="s">
        <v>81</v>
      </c>
      <c r="S7" s="250"/>
      <c r="T7" s="251"/>
      <c r="U7" s="262"/>
      <c r="V7" s="263"/>
      <c r="W7" s="249" t="s">
        <v>77</v>
      </c>
      <c r="X7" s="251"/>
      <c r="Y7" s="268" t="s">
        <v>80</v>
      </c>
      <c r="Z7" s="269"/>
    </row>
    <row r="8" spans="1:28" ht="15" customHeight="1">
      <c r="A8" s="170"/>
      <c r="B8" s="171"/>
      <c r="C8" s="180"/>
      <c r="D8" s="181"/>
      <c r="E8" s="181"/>
      <c r="F8" s="181"/>
      <c r="G8" s="181"/>
      <c r="H8" s="181"/>
      <c r="I8" s="181"/>
      <c r="J8" s="181"/>
      <c r="K8" s="182"/>
      <c r="L8" s="106"/>
      <c r="M8" s="96"/>
      <c r="N8" s="96"/>
      <c r="O8" s="96"/>
      <c r="P8" s="96"/>
      <c r="Q8" s="98"/>
      <c r="R8" s="252"/>
      <c r="S8" s="253"/>
      <c r="T8" s="254"/>
      <c r="U8" s="264"/>
      <c r="V8" s="265"/>
      <c r="W8" s="252"/>
      <c r="X8" s="254"/>
      <c r="Y8" s="211" t="s">
        <v>78</v>
      </c>
      <c r="Z8" s="212"/>
      <c r="AA8" s="149"/>
      <c r="AB8" s="150"/>
    </row>
    <row r="9" spans="1:28" ht="15" customHeight="1" thickBot="1">
      <c r="A9" s="172"/>
      <c r="B9" s="173"/>
      <c r="C9" s="183"/>
      <c r="D9" s="184"/>
      <c r="E9" s="184"/>
      <c r="F9" s="184"/>
      <c r="G9" s="184"/>
      <c r="H9" s="184"/>
      <c r="I9" s="184"/>
      <c r="J9" s="184"/>
      <c r="K9" s="185"/>
      <c r="L9" s="106"/>
      <c r="M9" s="96"/>
      <c r="N9" s="96"/>
      <c r="O9" s="96"/>
      <c r="P9" s="96"/>
      <c r="Q9" s="98"/>
      <c r="R9" s="255"/>
      <c r="S9" s="256"/>
      <c r="T9" s="257"/>
      <c r="U9" s="266"/>
      <c r="V9" s="267"/>
      <c r="W9" s="255"/>
      <c r="X9" s="257"/>
      <c r="Y9" s="209" t="s">
        <v>79</v>
      </c>
      <c r="Z9" s="210"/>
      <c r="AA9" s="151"/>
      <c r="AB9" s="152"/>
    </row>
    <row r="10" spans="1:28" ht="9" customHeight="1" thickBot="1">
      <c r="A10" s="97"/>
      <c r="B10" s="107"/>
      <c r="C10" s="14"/>
      <c r="D10" s="14"/>
      <c r="E10" s="14"/>
      <c r="F10" s="14"/>
      <c r="G10" s="14"/>
      <c r="H10" s="14"/>
      <c r="I10" s="14"/>
      <c r="J10" s="14"/>
      <c r="K10" s="14"/>
      <c r="L10" s="14"/>
      <c r="M10" s="128"/>
      <c r="N10" s="128"/>
      <c r="O10" s="128"/>
      <c r="P10" s="128"/>
      <c r="Q10" s="128"/>
      <c r="R10" s="114"/>
      <c r="S10" s="114"/>
      <c r="T10" s="114"/>
      <c r="U10" s="114"/>
      <c r="V10" s="114"/>
      <c r="W10" s="111"/>
      <c r="X10" s="111"/>
      <c r="Y10" s="111"/>
      <c r="Z10" s="111"/>
      <c r="AA10" s="111"/>
      <c r="AB10" s="112"/>
    </row>
    <row r="11" spans="1:28" ht="39" customHeight="1" thickBot="1">
      <c r="A11" s="247" t="s">
        <v>88</v>
      </c>
      <c r="B11" s="248"/>
      <c r="C11" s="186" t="s">
        <v>117</v>
      </c>
      <c r="D11" s="187"/>
      <c r="E11" s="187"/>
      <c r="F11" s="187"/>
      <c r="G11" s="187"/>
      <c r="H11" s="187"/>
      <c r="I11" s="187"/>
      <c r="J11" s="187"/>
      <c r="K11" s="188"/>
      <c r="L11" s="68"/>
      <c r="M11" s="194" t="s">
        <v>83</v>
      </c>
      <c r="N11" s="195"/>
      <c r="O11" s="195"/>
      <c r="P11" s="195"/>
      <c r="Q11" s="196"/>
      <c r="R11" s="206" t="s">
        <v>118</v>
      </c>
      <c r="S11" s="207"/>
      <c r="T11" s="207"/>
      <c r="U11" s="207"/>
      <c r="V11" s="208"/>
      <c r="W11" s="194" t="s">
        <v>82</v>
      </c>
      <c r="X11" s="196"/>
      <c r="Y11" s="280" t="s">
        <v>119</v>
      </c>
      <c r="Z11" s="281"/>
      <c r="AA11" s="281"/>
      <c r="AB11" s="282"/>
    </row>
    <row r="12" spans="1:28" ht="9" customHeight="1" thickBot="1">
      <c r="A12" s="75"/>
      <c r="B12" s="113"/>
      <c r="C12" s="189"/>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6"/>
      <c r="AB12" s="104"/>
    </row>
    <row r="13" spans="1:28" s="1" customFormat="1" ht="37.5" customHeight="1" thickBot="1">
      <c r="A13" s="168" t="s">
        <v>90</v>
      </c>
      <c r="B13" s="169"/>
      <c r="C13" s="292" t="s">
        <v>144</v>
      </c>
      <c r="D13" s="293"/>
      <c r="E13" s="293"/>
      <c r="F13" s="293"/>
      <c r="G13" s="293"/>
      <c r="H13" s="293"/>
      <c r="I13" s="293"/>
      <c r="J13" s="293"/>
      <c r="K13" s="293"/>
      <c r="L13" s="293"/>
      <c r="M13" s="293"/>
      <c r="N13" s="293"/>
      <c r="O13" s="293"/>
      <c r="P13" s="293"/>
      <c r="Q13" s="294"/>
      <c r="R13" s="8"/>
      <c r="S13" s="197" t="s">
        <v>18</v>
      </c>
      <c r="T13" s="197"/>
      <c r="U13" s="129">
        <v>0</v>
      </c>
      <c r="V13" s="284" t="s">
        <v>19</v>
      </c>
      <c r="W13" s="197"/>
      <c r="X13" s="197"/>
      <c r="Y13" s="197"/>
      <c r="Z13" s="8"/>
      <c r="AA13" s="288"/>
      <c r="AB13" s="289"/>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5"/>
    </row>
    <row r="15" spans="1:28" ht="24" customHeight="1" thickBot="1">
      <c r="A15" s="222" t="s">
        <v>1</v>
      </c>
      <c r="B15" s="223"/>
      <c r="C15" s="127" t="s">
        <v>68</v>
      </c>
      <c r="D15" s="201" t="s">
        <v>23</v>
      </c>
      <c r="E15" s="258"/>
      <c r="F15" s="201" t="s">
        <v>24</v>
      </c>
      <c r="G15" s="258"/>
      <c r="H15" s="201" t="s">
        <v>25</v>
      </c>
      <c r="I15" s="202"/>
      <c r="J15" s="124"/>
      <c r="K15" s="67"/>
      <c r="L15" s="124"/>
      <c r="M15" s="4"/>
      <c r="N15" s="4"/>
      <c r="O15" s="4"/>
      <c r="P15" s="4"/>
      <c r="Q15" s="285" t="s">
        <v>2</v>
      </c>
      <c r="R15" s="286"/>
      <c r="S15" s="286"/>
      <c r="T15" s="286"/>
      <c r="U15" s="286"/>
      <c r="V15" s="286"/>
      <c r="W15" s="286"/>
      <c r="X15" s="286"/>
      <c r="Y15" s="286"/>
      <c r="Z15" s="286"/>
      <c r="AA15" s="286"/>
      <c r="AB15" s="287"/>
    </row>
    <row r="16" spans="1:28" ht="35.25" customHeight="1" thickBot="1">
      <c r="A16" s="224"/>
      <c r="B16" s="225"/>
      <c r="C16" s="108"/>
      <c r="D16" s="229"/>
      <c r="E16" s="283"/>
      <c r="F16" s="229"/>
      <c r="G16" s="283"/>
      <c r="H16" s="229" t="s">
        <v>116</v>
      </c>
      <c r="I16" s="230"/>
      <c r="J16" s="124"/>
      <c r="K16" s="124"/>
      <c r="L16" s="124"/>
      <c r="M16" s="4"/>
      <c r="N16" s="4"/>
      <c r="O16" s="4"/>
      <c r="P16" s="4"/>
      <c r="Q16" s="191" t="s">
        <v>3</v>
      </c>
      <c r="R16" s="192"/>
      <c r="S16" s="192"/>
      <c r="T16" s="192"/>
      <c r="U16" s="192"/>
      <c r="V16" s="193"/>
      <c r="W16" s="259" t="s">
        <v>4</v>
      </c>
      <c r="X16" s="192"/>
      <c r="Y16" s="192"/>
      <c r="Z16" s="192"/>
      <c r="AA16" s="192"/>
      <c r="AB16" s="260"/>
    </row>
    <row r="17" spans="1:30" ht="27" customHeight="1">
      <c r="A17" s="3"/>
      <c r="B17" s="4"/>
      <c r="C17" s="4"/>
      <c r="D17" s="13"/>
      <c r="E17" s="13"/>
      <c r="F17" s="13"/>
      <c r="G17" s="13"/>
      <c r="H17" s="13"/>
      <c r="I17" s="13"/>
      <c r="J17" s="13"/>
      <c r="K17" s="13"/>
      <c r="L17" s="13"/>
      <c r="M17" s="4"/>
      <c r="N17" s="4"/>
      <c r="O17" s="4"/>
      <c r="P17" s="4"/>
      <c r="Q17" s="165" t="s">
        <v>5</v>
      </c>
      <c r="R17" s="166"/>
      <c r="S17" s="167"/>
      <c r="T17" s="270" t="s">
        <v>6</v>
      </c>
      <c r="U17" s="166"/>
      <c r="V17" s="167"/>
      <c r="W17" s="270" t="s">
        <v>5</v>
      </c>
      <c r="X17" s="166"/>
      <c r="Y17" s="167"/>
      <c r="Z17" s="270" t="s">
        <v>6</v>
      </c>
      <c r="AA17" s="166"/>
      <c r="AB17" s="274"/>
      <c r="AC17" s="18"/>
      <c r="AD17" s="18"/>
    </row>
    <row r="18" spans="1:30" ht="18" customHeight="1" thickBot="1">
      <c r="A18" s="7"/>
      <c r="B18" s="8"/>
      <c r="C18" s="13"/>
      <c r="D18" s="13"/>
      <c r="E18" s="13"/>
      <c r="F18" s="13"/>
      <c r="G18" s="74"/>
      <c r="H18" s="74"/>
      <c r="I18" s="74"/>
      <c r="J18" s="74"/>
      <c r="K18" s="74"/>
      <c r="L18" s="74"/>
      <c r="M18" s="13"/>
      <c r="N18" s="13"/>
      <c r="O18" s="13"/>
      <c r="P18" s="13"/>
      <c r="Q18" s="162"/>
      <c r="R18" s="163"/>
      <c r="S18" s="164"/>
      <c r="T18" s="240"/>
      <c r="U18" s="163"/>
      <c r="V18" s="164"/>
      <c r="W18" s="240">
        <v>0</v>
      </c>
      <c r="X18" s="163"/>
      <c r="Y18" s="164"/>
      <c r="Z18" s="240">
        <v>0</v>
      </c>
      <c r="AA18" s="163"/>
      <c r="AB18" s="261"/>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3"/>
    </row>
    <row r="20" spans="1:28" ht="17.25" customHeight="1">
      <c r="A20" s="275" t="s">
        <v>87</v>
      </c>
      <c r="B20" s="27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8"/>
    </row>
    <row r="21" spans="1:28" ht="15" customHeight="1">
      <c r="A21" s="300" t="s">
        <v>7</v>
      </c>
      <c r="B21" s="295" t="s">
        <v>8</v>
      </c>
      <c r="C21" s="296"/>
      <c r="D21" s="271" t="s">
        <v>9</v>
      </c>
      <c r="E21" s="272"/>
      <c r="F21" s="272"/>
      <c r="G21" s="272"/>
      <c r="H21" s="272"/>
      <c r="I21" s="272"/>
      <c r="J21" s="272"/>
      <c r="K21" s="272"/>
      <c r="L21" s="272"/>
      <c r="M21" s="272"/>
      <c r="N21" s="272"/>
      <c r="O21" s="273"/>
      <c r="P21" s="279" t="s">
        <v>10</v>
      </c>
      <c r="Q21" s="279" t="s">
        <v>95</v>
      </c>
      <c r="R21" s="279"/>
      <c r="S21" s="279"/>
      <c r="T21" s="279"/>
      <c r="U21" s="279"/>
      <c r="V21" s="279"/>
      <c r="W21" s="279"/>
      <c r="X21" s="279"/>
      <c r="Y21" s="279"/>
      <c r="Z21" s="279"/>
      <c r="AA21" s="279"/>
      <c r="AB21" s="329"/>
    </row>
    <row r="22" spans="1:28" ht="27" customHeight="1">
      <c r="A22" s="301"/>
      <c r="B22" s="297"/>
      <c r="C22" s="298"/>
      <c r="D22" s="271" t="s">
        <v>68</v>
      </c>
      <c r="E22" s="272"/>
      <c r="F22" s="273"/>
      <c r="G22" s="271" t="s">
        <v>23</v>
      </c>
      <c r="H22" s="272"/>
      <c r="I22" s="273"/>
      <c r="J22" s="271" t="s">
        <v>24</v>
      </c>
      <c r="K22" s="272"/>
      <c r="L22" s="273"/>
      <c r="M22" s="271" t="s">
        <v>25</v>
      </c>
      <c r="N22" s="272"/>
      <c r="O22" s="273"/>
      <c r="P22" s="273"/>
      <c r="Q22" s="279"/>
      <c r="R22" s="279"/>
      <c r="S22" s="279"/>
      <c r="T22" s="279"/>
      <c r="U22" s="279"/>
      <c r="V22" s="279"/>
      <c r="W22" s="279"/>
      <c r="X22" s="279"/>
      <c r="Y22" s="279"/>
      <c r="Z22" s="279"/>
      <c r="AA22" s="279"/>
      <c r="AB22" s="329"/>
    </row>
    <row r="23" spans="1:28" ht="15">
      <c r="A23" s="364"/>
      <c r="B23" s="340"/>
      <c r="C23" s="341"/>
      <c r="D23" s="231"/>
      <c r="E23" s="232"/>
      <c r="F23" s="233"/>
      <c r="G23" s="231"/>
      <c r="H23" s="232"/>
      <c r="I23" s="233"/>
      <c r="J23" s="231"/>
      <c r="K23" s="232"/>
      <c r="L23" s="233"/>
      <c r="M23" s="231"/>
      <c r="N23" s="232"/>
      <c r="O23" s="233"/>
      <c r="P23" s="241"/>
      <c r="Q23" s="312"/>
      <c r="R23" s="312"/>
      <c r="S23" s="312"/>
      <c r="T23" s="312"/>
      <c r="U23" s="312"/>
      <c r="V23" s="312"/>
      <c r="W23" s="312"/>
      <c r="X23" s="312"/>
      <c r="Y23" s="312"/>
      <c r="Z23" s="312"/>
      <c r="AA23" s="312"/>
      <c r="AB23" s="313"/>
    </row>
    <row r="24" spans="1:28" ht="15">
      <c r="A24" s="364"/>
      <c r="B24" s="342"/>
      <c r="C24" s="343"/>
      <c r="D24" s="234"/>
      <c r="E24" s="235"/>
      <c r="F24" s="236"/>
      <c r="G24" s="234"/>
      <c r="H24" s="235"/>
      <c r="I24" s="236"/>
      <c r="J24" s="234"/>
      <c r="K24" s="235"/>
      <c r="L24" s="236"/>
      <c r="M24" s="234"/>
      <c r="N24" s="235"/>
      <c r="O24" s="236"/>
      <c r="P24" s="242"/>
      <c r="Q24" s="312"/>
      <c r="R24" s="312"/>
      <c r="S24" s="312"/>
      <c r="T24" s="312"/>
      <c r="U24" s="312"/>
      <c r="V24" s="312"/>
      <c r="W24" s="312"/>
      <c r="X24" s="312"/>
      <c r="Y24" s="312"/>
      <c r="Z24" s="312"/>
      <c r="AA24" s="312"/>
      <c r="AB24" s="313"/>
    </row>
    <row r="25" spans="1:28" ht="15">
      <c r="A25" s="364"/>
      <c r="B25" s="342"/>
      <c r="C25" s="343"/>
      <c r="D25" s="234"/>
      <c r="E25" s="235"/>
      <c r="F25" s="236"/>
      <c r="G25" s="234"/>
      <c r="H25" s="235"/>
      <c r="I25" s="236"/>
      <c r="J25" s="234"/>
      <c r="K25" s="235"/>
      <c r="L25" s="236"/>
      <c r="M25" s="234"/>
      <c r="N25" s="235"/>
      <c r="O25" s="236"/>
      <c r="P25" s="242"/>
      <c r="Q25" s="312"/>
      <c r="R25" s="312"/>
      <c r="S25" s="312"/>
      <c r="T25" s="312"/>
      <c r="U25" s="312"/>
      <c r="V25" s="312"/>
      <c r="W25" s="312"/>
      <c r="X25" s="312"/>
      <c r="Y25" s="312"/>
      <c r="Z25" s="312"/>
      <c r="AA25" s="312"/>
      <c r="AB25" s="313"/>
    </row>
    <row r="26" spans="1:28" ht="30.75" customHeight="1" thickBot="1">
      <c r="A26" s="302"/>
      <c r="B26" s="342"/>
      <c r="C26" s="343"/>
      <c r="D26" s="234"/>
      <c r="E26" s="235"/>
      <c r="F26" s="236"/>
      <c r="G26" s="234"/>
      <c r="H26" s="235"/>
      <c r="I26" s="236"/>
      <c r="J26" s="234"/>
      <c r="K26" s="235"/>
      <c r="L26" s="236"/>
      <c r="M26" s="234"/>
      <c r="N26" s="235"/>
      <c r="O26" s="236"/>
      <c r="P26" s="242"/>
      <c r="Q26" s="314"/>
      <c r="R26" s="314"/>
      <c r="S26" s="314"/>
      <c r="T26" s="314"/>
      <c r="U26" s="314"/>
      <c r="V26" s="314"/>
      <c r="W26" s="314"/>
      <c r="X26" s="314"/>
      <c r="Y26" s="314"/>
      <c r="Z26" s="314"/>
      <c r="AA26" s="314"/>
      <c r="AB26" s="315"/>
    </row>
    <row r="27" spans="1:28" ht="51.75" customHeight="1" thickBot="1">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7"/>
    </row>
    <row r="28" spans="1:40" ht="36.75" customHeight="1">
      <c r="A28" s="275" t="s">
        <v>87</v>
      </c>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8"/>
      <c r="AE28" s="92"/>
      <c r="AF28" s="92"/>
      <c r="AG28" s="92"/>
      <c r="AH28" s="92"/>
      <c r="AI28" s="92"/>
      <c r="AJ28" s="92"/>
      <c r="AK28" s="92"/>
      <c r="AL28" s="92"/>
      <c r="AM28" s="92"/>
      <c r="AN28" s="91"/>
    </row>
    <row r="29" spans="1:40" ht="25.5" customHeight="1">
      <c r="A29" s="300" t="s">
        <v>7</v>
      </c>
      <c r="B29" s="295" t="s">
        <v>8</v>
      </c>
      <c r="C29" s="296"/>
      <c r="D29" s="271" t="s">
        <v>9</v>
      </c>
      <c r="E29" s="272"/>
      <c r="F29" s="272"/>
      <c r="G29" s="272"/>
      <c r="H29" s="272"/>
      <c r="I29" s="272"/>
      <c r="J29" s="272"/>
      <c r="K29" s="272"/>
      <c r="L29" s="272"/>
      <c r="M29" s="272"/>
      <c r="N29" s="272"/>
      <c r="O29" s="273"/>
      <c r="P29" s="279" t="s">
        <v>10</v>
      </c>
      <c r="Q29" s="279" t="s">
        <v>95</v>
      </c>
      <c r="R29" s="279"/>
      <c r="S29" s="279"/>
      <c r="T29" s="279"/>
      <c r="U29" s="279"/>
      <c r="V29" s="279"/>
      <c r="W29" s="279"/>
      <c r="X29" s="279"/>
      <c r="Y29" s="279"/>
      <c r="Z29" s="279"/>
      <c r="AA29" s="279"/>
      <c r="AB29" s="329"/>
      <c r="AE29" s="92"/>
      <c r="AF29" s="92"/>
      <c r="AG29" s="92"/>
      <c r="AH29" s="92"/>
      <c r="AI29" s="92"/>
      <c r="AJ29" s="92"/>
      <c r="AK29" s="92"/>
      <c r="AL29" s="92"/>
      <c r="AM29" s="92"/>
      <c r="AN29" s="91"/>
    </row>
    <row r="30" spans="1:40" ht="60" customHeight="1">
      <c r="A30" s="301"/>
      <c r="B30" s="297"/>
      <c r="C30" s="298"/>
      <c r="D30" s="271" t="s">
        <v>68</v>
      </c>
      <c r="E30" s="272"/>
      <c r="F30" s="273"/>
      <c r="G30" s="271" t="s">
        <v>23</v>
      </c>
      <c r="H30" s="272"/>
      <c r="I30" s="273"/>
      <c r="J30" s="271" t="s">
        <v>24</v>
      </c>
      <c r="K30" s="272"/>
      <c r="L30" s="273"/>
      <c r="M30" s="271" t="s">
        <v>25</v>
      </c>
      <c r="N30" s="272"/>
      <c r="O30" s="273"/>
      <c r="P30" s="273"/>
      <c r="Q30" s="279"/>
      <c r="R30" s="279"/>
      <c r="S30" s="279"/>
      <c r="T30" s="279"/>
      <c r="U30" s="279"/>
      <c r="V30" s="279"/>
      <c r="W30" s="279"/>
      <c r="X30" s="279"/>
      <c r="Y30" s="279"/>
      <c r="Z30" s="279"/>
      <c r="AA30" s="279"/>
      <c r="AB30" s="329"/>
      <c r="AC30" s="86"/>
      <c r="AE30" s="92"/>
      <c r="AF30" s="92"/>
      <c r="AG30" s="92"/>
      <c r="AH30" s="92"/>
      <c r="AI30" s="92"/>
      <c r="AJ30" s="92"/>
      <c r="AK30" s="92"/>
      <c r="AL30" s="92"/>
      <c r="AM30" s="92"/>
      <c r="AN30" s="91"/>
    </row>
    <row r="31" spans="1:40" ht="18.75">
      <c r="A31" s="364"/>
      <c r="B31" s="340"/>
      <c r="C31" s="341"/>
      <c r="D31" s="231"/>
      <c r="E31" s="232"/>
      <c r="F31" s="233"/>
      <c r="G31" s="231"/>
      <c r="H31" s="232"/>
      <c r="I31" s="233"/>
      <c r="J31" s="231"/>
      <c r="K31" s="232"/>
      <c r="L31" s="233"/>
      <c r="M31" s="231"/>
      <c r="N31" s="232"/>
      <c r="O31" s="233"/>
      <c r="P31" s="241"/>
      <c r="Q31" s="312"/>
      <c r="R31" s="312"/>
      <c r="S31" s="312"/>
      <c r="T31" s="312"/>
      <c r="U31" s="312"/>
      <c r="V31" s="312"/>
      <c r="W31" s="312"/>
      <c r="X31" s="312"/>
      <c r="Y31" s="312"/>
      <c r="Z31" s="312"/>
      <c r="AA31" s="312"/>
      <c r="AB31" s="313"/>
      <c r="AD31" s="16"/>
      <c r="AE31" s="92"/>
      <c r="AF31" s="92"/>
      <c r="AG31" s="92"/>
      <c r="AH31" s="92"/>
      <c r="AI31" s="92"/>
      <c r="AJ31" s="92"/>
      <c r="AK31" s="92"/>
      <c r="AL31" s="92"/>
      <c r="AM31" s="92"/>
      <c r="AN31" s="91"/>
    </row>
    <row r="32" spans="1:40" ht="15" customHeight="1">
      <c r="A32" s="364"/>
      <c r="B32" s="342"/>
      <c r="C32" s="343"/>
      <c r="D32" s="234"/>
      <c r="E32" s="235"/>
      <c r="F32" s="236"/>
      <c r="G32" s="234"/>
      <c r="H32" s="235"/>
      <c r="I32" s="236"/>
      <c r="J32" s="234"/>
      <c r="K32" s="235"/>
      <c r="L32" s="236"/>
      <c r="M32" s="234"/>
      <c r="N32" s="235"/>
      <c r="O32" s="236"/>
      <c r="P32" s="242"/>
      <c r="Q32" s="312"/>
      <c r="R32" s="312"/>
      <c r="S32" s="312"/>
      <c r="T32" s="312"/>
      <c r="U32" s="312"/>
      <c r="V32" s="312"/>
      <c r="W32" s="312"/>
      <c r="X32" s="312"/>
      <c r="Y32" s="312"/>
      <c r="Z32" s="312"/>
      <c r="AA32" s="312"/>
      <c r="AB32" s="313"/>
      <c r="AE32" s="92"/>
      <c r="AF32" s="92"/>
      <c r="AG32" s="92"/>
      <c r="AH32" s="92"/>
      <c r="AI32" s="92"/>
      <c r="AJ32" s="92"/>
      <c r="AK32" s="92"/>
      <c r="AL32" s="92"/>
      <c r="AM32" s="92"/>
      <c r="AN32" s="91"/>
    </row>
    <row r="33" spans="1:40" ht="25.5" customHeight="1">
      <c r="A33" s="364"/>
      <c r="B33" s="342"/>
      <c r="C33" s="343"/>
      <c r="D33" s="234"/>
      <c r="E33" s="235"/>
      <c r="F33" s="236"/>
      <c r="G33" s="234"/>
      <c r="H33" s="235"/>
      <c r="I33" s="236"/>
      <c r="J33" s="234"/>
      <c r="K33" s="235"/>
      <c r="L33" s="236"/>
      <c r="M33" s="234"/>
      <c r="N33" s="235"/>
      <c r="O33" s="236"/>
      <c r="P33" s="242"/>
      <c r="Q33" s="312"/>
      <c r="R33" s="312"/>
      <c r="S33" s="312"/>
      <c r="T33" s="312"/>
      <c r="U33" s="312"/>
      <c r="V33" s="312"/>
      <c r="W33" s="312"/>
      <c r="X33" s="312"/>
      <c r="Y33" s="312"/>
      <c r="Z33" s="312"/>
      <c r="AA33" s="312"/>
      <c r="AB33" s="313"/>
      <c r="AE33" s="93"/>
      <c r="AF33" s="93"/>
      <c r="AG33" s="93"/>
      <c r="AH33" s="93"/>
      <c r="AI33" s="93"/>
      <c r="AJ33" s="93"/>
      <c r="AK33" s="93"/>
      <c r="AL33" s="93"/>
      <c r="AM33" s="93"/>
      <c r="AN33" s="91"/>
    </row>
    <row r="34" spans="1:40" ht="28.5" customHeight="1">
      <c r="A34" s="302"/>
      <c r="B34" s="342"/>
      <c r="C34" s="343"/>
      <c r="D34" s="234"/>
      <c r="E34" s="235"/>
      <c r="F34" s="236"/>
      <c r="G34" s="234"/>
      <c r="H34" s="235"/>
      <c r="I34" s="236"/>
      <c r="J34" s="234"/>
      <c r="K34" s="235"/>
      <c r="L34" s="236"/>
      <c r="M34" s="234"/>
      <c r="N34" s="235"/>
      <c r="O34" s="236"/>
      <c r="P34" s="242"/>
      <c r="Q34" s="314"/>
      <c r="R34" s="314"/>
      <c r="S34" s="314"/>
      <c r="T34" s="314"/>
      <c r="U34" s="314"/>
      <c r="V34" s="314"/>
      <c r="W34" s="314"/>
      <c r="X34" s="314"/>
      <c r="Y34" s="314"/>
      <c r="Z34" s="314"/>
      <c r="AA34" s="314"/>
      <c r="AB34" s="315"/>
      <c r="AC34" s="66"/>
      <c r="AE34" s="94"/>
      <c r="AF34" s="94"/>
      <c r="AG34" s="94"/>
      <c r="AH34" s="94"/>
      <c r="AI34" s="94"/>
      <c r="AJ34" s="94"/>
      <c r="AK34" s="94"/>
      <c r="AL34" s="94"/>
      <c r="AM34" s="94"/>
      <c r="AN34" s="91"/>
    </row>
    <row r="35" spans="1:40" ht="28.5" customHeight="1">
      <c r="A35" s="300" t="s">
        <v>7</v>
      </c>
      <c r="B35" s="279" t="s">
        <v>70</v>
      </c>
      <c r="C35" s="279" t="s">
        <v>8</v>
      </c>
      <c r="D35" s="279" t="s">
        <v>67</v>
      </c>
      <c r="E35" s="279"/>
      <c r="F35" s="279"/>
      <c r="G35" s="279"/>
      <c r="H35" s="279"/>
      <c r="I35" s="279"/>
      <c r="J35" s="279"/>
      <c r="K35" s="279"/>
      <c r="L35" s="279"/>
      <c r="M35" s="279"/>
      <c r="N35" s="279"/>
      <c r="O35" s="279"/>
      <c r="P35" s="279"/>
      <c r="Q35" s="279" t="s">
        <v>96</v>
      </c>
      <c r="R35" s="279"/>
      <c r="S35" s="279"/>
      <c r="T35" s="279"/>
      <c r="U35" s="279"/>
      <c r="V35" s="279"/>
      <c r="W35" s="279"/>
      <c r="X35" s="279"/>
      <c r="Y35" s="279"/>
      <c r="Z35" s="279"/>
      <c r="AA35" s="279"/>
      <c r="AB35" s="279"/>
      <c r="AC35" s="66"/>
      <c r="AE35" s="91"/>
      <c r="AF35" s="91"/>
      <c r="AG35" s="91"/>
      <c r="AH35" s="91"/>
      <c r="AI35" s="91"/>
      <c r="AJ35" s="91"/>
      <c r="AK35" s="91"/>
      <c r="AL35" s="91"/>
      <c r="AM35" s="91"/>
      <c r="AN35" s="91"/>
    </row>
    <row r="36" spans="1:40" ht="28.5" customHeight="1">
      <c r="A36" s="300"/>
      <c r="B36" s="279"/>
      <c r="C36" s="299"/>
      <c r="D36" s="123" t="s">
        <v>46</v>
      </c>
      <c r="E36" s="123" t="s">
        <v>47</v>
      </c>
      <c r="F36" s="123" t="s">
        <v>48</v>
      </c>
      <c r="G36" s="123" t="s">
        <v>49</v>
      </c>
      <c r="H36" s="123" t="s">
        <v>50</v>
      </c>
      <c r="I36" s="123" t="s">
        <v>51</v>
      </c>
      <c r="J36" s="123" t="s">
        <v>52</v>
      </c>
      <c r="K36" s="123" t="s">
        <v>53</v>
      </c>
      <c r="L36" s="123" t="s">
        <v>54</v>
      </c>
      <c r="M36" s="123" t="s">
        <v>55</v>
      </c>
      <c r="N36" s="123" t="s">
        <v>56</v>
      </c>
      <c r="O36" s="123" t="s">
        <v>57</v>
      </c>
      <c r="P36" s="123" t="s">
        <v>10</v>
      </c>
      <c r="Q36" s="297" t="s">
        <v>91</v>
      </c>
      <c r="R36" s="308"/>
      <c r="S36" s="308"/>
      <c r="T36" s="298"/>
      <c r="U36" s="297" t="s">
        <v>92</v>
      </c>
      <c r="V36" s="308"/>
      <c r="W36" s="308"/>
      <c r="X36" s="298"/>
      <c r="Y36" s="297" t="s">
        <v>93</v>
      </c>
      <c r="Z36" s="308"/>
      <c r="AA36" s="308"/>
      <c r="AB36" s="309"/>
      <c r="AC36" s="66"/>
      <c r="AE36" s="91"/>
      <c r="AF36" s="91"/>
      <c r="AG36" s="91"/>
      <c r="AH36" s="91"/>
      <c r="AI36" s="91"/>
      <c r="AJ36" s="91"/>
      <c r="AK36" s="91"/>
      <c r="AL36" s="91"/>
      <c r="AM36" s="91"/>
      <c r="AN36" s="91"/>
    </row>
    <row r="37" spans="1:40" ht="28.5" customHeight="1" thickBot="1">
      <c r="A37" s="87" t="str">
        <f>+C13</f>
        <v>Brindar en 3 URI priorizadas atención psicojurídica a mujeres víctimas de violencia.</v>
      </c>
      <c r="B37" s="88">
        <f>+AA13</f>
        <v>0</v>
      </c>
      <c r="C37" s="130">
        <f>+U13</f>
        <v>0</v>
      </c>
      <c r="D37" s="89"/>
      <c r="E37" s="89"/>
      <c r="F37" s="89"/>
      <c r="G37" s="89"/>
      <c r="H37" s="89"/>
      <c r="I37" s="89"/>
      <c r="J37" s="89"/>
      <c r="K37" s="89"/>
      <c r="L37" s="89"/>
      <c r="M37" s="89"/>
      <c r="N37" s="89"/>
      <c r="O37" s="89"/>
      <c r="P37" s="90">
        <f>SUM(D37:O37)</f>
        <v>0</v>
      </c>
      <c r="Q37" s="321"/>
      <c r="R37" s="322"/>
      <c r="S37" s="322"/>
      <c r="T37" s="323"/>
      <c r="U37" s="321"/>
      <c r="V37" s="322"/>
      <c r="W37" s="322"/>
      <c r="X37" s="323"/>
      <c r="Y37" s="321"/>
      <c r="Z37" s="322"/>
      <c r="AA37" s="322"/>
      <c r="AB37" s="379"/>
      <c r="AC37" s="66"/>
      <c r="AE37" s="91"/>
      <c r="AF37" s="91"/>
      <c r="AG37" s="91"/>
      <c r="AH37" s="91"/>
      <c r="AI37" s="91"/>
      <c r="AJ37" s="91"/>
      <c r="AK37" s="91"/>
      <c r="AL37" s="91"/>
      <c r="AM37" s="91"/>
      <c r="AN37" s="91"/>
    </row>
    <row r="38" spans="1:40" ht="28.5" customHeight="1">
      <c r="A38" s="316"/>
      <c r="B38" s="298"/>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7"/>
      <c r="AC38" s="66"/>
      <c r="AE38" s="91"/>
      <c r="AF38" s="91"/>
      <c r="AG38" s="91"/>
      <c r="AH38" s="91"/>
      <c r="AI38" s="91"/>
      <c r="AJ38" s="91"/>
      <c r="AK38" s="91"/>
      <c r="AL38" s="91"/>
      <c r="AM38" s="91"/>
      <c r="AN38" s="91"/>
    </row>
    <row r="39" spans="1:40" ht="28.5" customHeight="1">
      <c r="A39" s="300" t="s">
        <v>13</v>
      </c>
      <c r="B39" s="310" t="s">
        <v>69</v>
      </c>
      <c r="C39" s="279" t="s">
        <v>14</v>
      </c>
      <c r="D39" s="279"/>
      <c r="E39" s="279"/>
      <c r="F39" s="279"/>
      <c r="G39" s="279"/>
      <c r="H39" s="279"/>
      <c r="I39" s="279"/>
      <c r="J39" s="279"/>
      <c r="K39" s="279"/>
      <c r="L39" s="279"/>
      <c r="M39" s="279"/>
      <c r="N39" s="279"/>
      <c r="O39" s="279"/>
      <c r="P39" s="279"/>
      <c r="Q39" s="271" t="s">
        <v>89</v>
      </c>
      <c r="R39" s="272"/>
      <c r="S39" s="272"/>
      <c r="T39" s="272"/>
      <c r="U39" s="272"/>
      <c r="V39" s="272"/>
      <c r="W39" s="272"/>
      <c r="X39" s="272"/>
      <c r="Y39" s="272"/>
      <c r="Z39" s="272"/>
      <c r="AA39" s="272"/>
      <c r="AB39" s="318"/>
      <c r="AC39" s="66"/>
      <c r="AE39" s="91"/>
      <c r="AF39" s="91"/>
      <c r="AG39" s="91"/>
      <c r="AH39" s="91"/>
      <c r="AI39" s="91"/>
      <c r="AJ39" s="91"/>
      <c r="AK39" s="91"/>
      <c r="AL39" s="91"/>
      <c r="AM39" s="91"/>
      <c r="AN39" s="91"/>
    </row>
    <row r="40" spans="1:40" ht="28.5" customHeight="1">
      <c r="A40" s="300"/>
      <c r="B40" s="311"/>
      <c r="C40" s="123" t="s">
        <v>15</v>
      </c>
      <c r="D40" s="123" t="s">
        <v>43</v>
      </c>
      <c r="E40" s="123" t="s">
        <v>44</v>
      </c>
      <c r="F40" s="123" t="s">
        <v>45</v>
      </c>
      <c r="G40" s="123" t="s">
        <v>58</v>
      </c>
      <c r="H40" s="123" t="s">
        <v>59</v>
      </c>
      <c r="I40" s="123" t="s">
        <v>60</v>
      </c>
      <c r="J40" s="123" t="s">
        <v>61</v>
      </c>
      <c r="K40" s="123" t="s">
        <v>62</v>
      </c>
      <c r="L40" s="123" t="s">
        <v>63</v>
      </c>
      <c r="M40" s="123" t="s">
        <v>64</v>
      </c>
      <c r="N40" s="123" t="s">
        <v>65</v>
      </c>
      <c r="O40" s="123" t="s">
        <v>66</v>
      </c>
      <c r="P40" s="123" t="s">
        <v>71</v>
      </c>
      <c r="Q40" s="271" t="s">
        <v>94</v>
      </c>
      <c r="R40" s="272"/>
      <c r="S40" s="272"/>
      <c r="T40" s="272"/>
      <c r="U40" s="272"/>
      <c r="V40" s="272"/>
      <c r="W40" s="272"/>
      <c r="X40" s="272"/>
      <c r="Y40" s="272"/>
      <c r="Z40" s="272"/>
      <c r="AA40" s="272"/>
      <c r="AB40" s="318"/>
      <c r="AC40" s="66"/>
      <c r="AM40" s="94"/>
      <c r="AN40" s="91"/>
    </row>
    <row r="41" spans="1:28" ht="17.25" customHeight="1">
      <c r="A41" s="353"/>
      <c r="B41" s="319"/>
      <c r="C41" s="76" t="s">
        <v>11</v>
      </c>
      <c r="D41" s="77"/>
      <c r="E41" s="77"/>
      <c r="F41" s="77"/>
      <c r="G41" s="77"/>
      <c r="H41" s="77"/>
      <c r="I41" s="77"/>
      <c r="J41" s="77"/>
      <c r="K41" s="77"/>
      <c r="L41" s="77"/>
      <c r="M41" s="77"/>
      <c r="N41" s="77"/>
      <c r="O41" s="77"/>
      <c r="P41" s="78">
        <f aca="true" t="shared" si="0" ref="P41:P46">SUM(D41:O41)</f>
        <v>0</v>
      </c>
      <c r="Q41" s="384"/>
      <c r="R41" s="385"/>
      <c r="S41" s="385"/>
      <c r="T41" s="385"/>
      <c r="U41" s="385"/>
      <c r="V41" s="385"/>
      <c r="W41" s="385"/>
      <c r="X41" s="385"/>
      <c r="Y41" s="385"/>
      <c r="Z41" s="385"/>
      <c r="AA41" s="385"/>
      <c r="AB41" s="386"/>
    </row>
    <row r="42" spans="1:29" ht="27" customHeight="1">
      <c r="A42" s="354"/>
      <c r="B42" s="320"/>
      <c r="C42" s="71" t="s">
        <v>12</v>
      </c>
      <c r="D42" s="15"/>
      <c r="E42" s="15"/>
      <c r="F42" s="15"/>
      <c r="G42" s="15"/>
      <c r="H42" s="15"/>
      <c r="I42" s="15"/>
      <c r="J42" s="15"/>
      <c r="K42" s="15"/>
      <c r="L42" s="15"/>
      <c r="M42" s="15"/>
      <c r="N42" s="15"/>
      <c r="O42" s="15"/>
      <c r="P42" s="17">
        <f t="shared" si="0"/>
        <v>0</v>
      </c>
      <c r="Q42" s="387"/>
      <c r="R42" s="388"/>
      <c r="S42" s="388"/>
      <c r="T42" s="388"/>
      <c r="U42" s="388"/>
      <c r="V42" s="388"/>
      <c r="W42" s="388"/>
      <c r="X42" s="388"/>
      <c r="Y42" s="388"/>
      <c r="Z42" s="388"/>
      <c r="AA42" s="388"/>
      <c r="AB42" s="389"/>
      <c r="AC42"/>
    </row>
    <row r="43" spans="1:29" ht="27" customHeight="1">
      <c r="A43" s="144"/>
      <c r="B43" s="145"/>
      <c r="C43" s="71"/>
      <c r="D43" s="73"/>
      <c r="E43" s="82"/>
      <c r="F43" s="73"/>
      <c r="G43" s="73"/>
      <c r="H43" s="73"/>
      <c r="I43" s="73"/>
      <c r="J43" s="73"/>
      <c r="K43" s="73"/>
      <c r="L43" s="73"/>
      <c r="M43" s="73"/>
      <c r="N43" s="73"/>
      <c r="O43" s="73"/>
      <c r="P43" s="85">
        <f t="shared" si="0"/>
        <v>0</v>
      </c>
      <c r="Q43" s="390"/>
      <c r="R43" s="391"/>
      <c r="S43" s="391"/>
      <c r="T43" s="391"/>
      <c r="U43" s="391"/>
      <c r="V43" s="391"/>
      <c r="W43" s="391"/>
      <c r="X43" s="391"/>
      <c r="Y43" s="391"/>
      <c r="Z43" s="391"/>
      <c r="AA43" s="391"/>
      <c r="AB43" s="392"/>
      <c r="AC43"/>
    </row>
    <row r="44" spans="1:29" ht="27" customHeight="1">
      <c r="A44" s="354"/>
      <c r="B44" s="393"/>
      <c r="C44" s="70" t="s">
        <v>11</v>
      </c>
      <c r="D44" s="72"/>
      <c r="E44" s="72"/>
      <c r="F44" s="72"/>
      <c r="G44" s="72"/>
      <c r="H44" s="72"/>
      <c r="I44" s="72"/>
      <c r="J44" s="72"/>
      <c r="K44" s="72"/>
      <c r="L44" s="72"/>
      <c r="M44" s="72"/>
      <c r="N44" s="72"/>
      <c r="O44" s="72"/>
      <c r="P44" s="17">
        <f t="shared" si="0"/>
        <v>0</v>
      </c>
      <c r="Q44" s="394"/>
      <c r="R44" s="395"/>
      <c r="S44" s="395"/>
      <c r="T44" s="395"/>
      <c r="U44" s="395"/>
      <c r="V44" s="395"/>
      <c r="W44" s="395"/>
      <c r="X44" s="395"/>
      <c r="Y44" s="395"/>
      <c r="Z44" s="395"/>
      <c r="AA44" s="395"/>
      <c r="AB44" s="396"/>
      <c r="AC44"/>
    </row>
    <row r="45" spans="1:28" ht="15">
      <c r="A45" s="354"/>
      <c r="B45" s="320"/>
      <c r="C45" s="71" t="s">
        <v>12</v>
      </c>
      <c r="D45" s="15"/>
      <c r="E45" s="15"/>
      <c r="F45" s="15"/>
      <c r="G45" s="15"/>
      <c r="H45" s="15"/>
      <c r="I45" s="15"/>
      <c r="J45" s="15"/>
      <c r="K45" s="15"/>
      <c r="L45" s="69"/>
      <c r="M45" s="69"/>
      <c r="N45" s="69"/>
      <c r="O45" s="69"/>
      <c r="P45" s="17">
        <f t="shared" si="0"/>
        <v>0</v>
      </c>
      <c r="Q45" s="397"/>
      <c r="R45" s="398"/>
      <c r="S45" s="398"/>
      <c r="T45" s="398"/>
      <c r="U45" s="398"/>
      <c r="V45" s="398"/>
      <c r="W45" s="398"/>
      <c r="X45" s="398"/>
      <c r="Y45" s="398"/>
      <c r="Z45" s="398"/>
      <c r="AA45" s="398"/>
      <c r="AB45" s="399"/>
    </row>
    <row r="46" spans="1:28" ht="18" customHeight="1">
      <c r="A46" s="144"/>
      <c r="B46" s="145"/>
      <c r="C46" s="71"/>
      <c r="D46" s="73"/>
      <c r="E46" s="73"/>
      <c r="F46" s="73"/>
      <c r="G46" s="73"/>
      <c r="H46" s="73"/>
      <c r="I46" s="73"/>
      <c r="J46" s="73"/>
      <c r="K46" s="73"/>
      <c r="L46" s="73"/>
      <c r="M46" s="73"/>
      <c r="N46" s="73"/>
      <c r="O46" s="73"/>
      <c r="P46" s="79">
        <f t="shared" si="0"/>
        <v>0</v>
      </c>
      <c r="Q46" s="400"/>
      <c r="R46" s="401"/>
      <c r="S46" s="401"/>
      <c r="T46" s="401"/>
      <c r="U46" s="401"/>
      <c r="V46" s="401"/>
      <c r="W46" s="401"/>
      <c r="X46" s="401"/>
      <c r="Y46" s="401"/>
      <c r="Z46" s="401"/>
      <c r="AA46" s="401"/>
      <c r="AB46" s="402"/>
    </row>
    <row r="47" ht="15.75" thickBot="1"/>
    <row r="48" spans="1:29" ht="54.75" customHeight="1">
      <c r="A48" s="153" t="s">
        <v>73</v>
      </c>
      <c r="B48" s="156" t="s">
        <v>76</v>
      </c>
      <c r="C48" s="157"/>
      <c r="D48" s="157"/>
      <c r="E48" s="157"/>
      <c r="F48" s="157"/>
      <c r="G48" s="158"/>
      <c r="H48" s="346" t="s">
        <v>74</v>
      </c>
      <c r="I48" s="347"/>
      <c r="J48" s="347"/>
      <c r="K48" s="347"/>
      <c r="L48" s="347"/>
      <c r="M48" s="347"/>
      <c r="N48" s="156" t="s">
        <v>76</v>
      </c>
      <c r="O48" s="157"/>
      <c r="P48" s="157"/>
      <c r="Q48" s="157"/>
      <c r="R48" s="157"/>
      <c r="S48" s="158"/>
      <c r="T48" s="330" t="s">
        <v>17</v>
      </c>
      <c r="U48" s="331"/>
      <c r="V48" s="331"/>
      <c r="W48" s="332"/>
      <c r="X48" s="156" t="s">
        <v>16</v>
      </c>
      <c r="Y48" s="157"/>
      <c r="Z48" s="157"/>
      <c r="AA48" s="157"/>
      <c r="AB48" s="339"/>
      <c r="AC48"/>
    </row>
    <row r="49" spans="1:29" ht="27" customHeight="1">
      <c r="A49" s="154"/>
      <c r="B49" s="325" t="s">
        <v>155</v>
      </c>
      <c r="C49" s="326"/>
      <c r="D49" s="326"/>
      <c r="E49" s="326"/>
      <c r="F49" s="326"/>
      <c r="G49" s="352"/>
      <c r="H49" s="348"/>
      <c r="I49" s="349"/>
      <c r="J49" s="349"/>
      <c r="K49" s="349"/>
      <c r="L49" s="349"/>
      <c r="M49" s="349"/>
      <c r="N49" s="325" t="s">
        <v>152</v>
      </c>
      <c r="O49" s="326"/>
      <c r="P49" s="326"/>
      <c r="Q49" s="326"/>
      <c r="R49" s="326"/>
      <c r="S49" s="352"/>
      <c r="T49" s="333"/>
      <c r="U49" s="334"/>
      <c r="V49" s="334"/>
      <c r="W49" s="335"/>
      <c r="X49" s="325" t="s">
        <v>75</v>
      </c>
      <c r="Y49" s="326"/>
      <c r="Z49" s="326"/>
      <c r="AA49" s="326"/>
      <c r="AB49" s="327"/>
      <c r="AC49"/>
    </row>
    <row r="50" spans="1:29" ht="27" customHeight="1" thickBot="1">
      <c r="A50" s="155"/>
      <c r="B50" s="159" t="s">
        <v>84</v>
      </c>
      <c r="C50" s="160"/>
      <c r="D50" s="160"/>
      <c r="E50" s="160"/>
      <c r="F50" s="160"/>
      <c r="G50" s="161"/>
      <c r="H50" s="350"/>
      <c r="I50" s="351"/>
      <c r="J50" s="351"/>
      <c r="K50" s="351"/>
      <c r="L50" s="351"/>
      <c r="M50" s="351"/>
      <c r="N50" s="159" t="s">
        <v>85</v>
      </c>
      <c r="O50" s="160"/>
      <c r="P50" s="160"/>
      <c r="Q50" s="160"/>
      <c r="R50" s="160"/>
      <c r="S50" s="161"/>
      <c r="T50" s="336"/>
      <c r="U50" s="337"/>
      <c r="V50" s="337"/>
      <c r="W50" s="338"/>
      <c r="X50" s="159" t="s">
        <v>86</v>
      </c>
      <c r="Y50" s="160"/>
      <c r="Z50" s="160"/>
      <c r="AA50" s="160"/>
      <c r="AB50" s="328"/>
      <c r="AC50"/>
    </row>
  </sheetData>
  <sheetProtection/>
  <mergeCells count="122">
    <mergeCell ref="B49:G49"/>
    <mergeCell ref="Y7:Z7"/>
    <mergeCell ref="A1:A4"/>
    <mergeCell ref="B1:Y1"/>
    <mergeCell ref="Z1:AB1"/>
    <mergeCell ref="B2:Y2"/>
    <mergeCell ref="Z2:AB2"/>
    <mergeCell ref="B3:Y4"/>
    <mergeCell ref="Z3:AB3"/>
    <mergeCell ref="Z4:AB4"/>
    <mergeCell ref="W11:X11"/>
    <mergeCell ref="A7:B9"/>
    <mergeCell ref="C7:K9"/>
    <mergeCell ref="R7:T9"/>
    <mergeCell ref="U7:V9"/>
    <mergeCell ref="W7:X9"/>
    <mergeCell ref="A13:B13"/>
    <mergeCell ref="C13:Q13"/>
    <mergeCell ref="S13:T13"/>
    <mergeCell ref="V13:Y13"/>
    <mergeCell ref="AA13:AB13"/>
    <mergeCell ref="Y8:Z8"/>
    <mergeCell ref="AA8:AB8"/>
    <mergeCell ref="Y9:Z9"/>
    <mergeCell ref="AA9:AB9"/>
    <mergeCell ref="A11:B11"/>
    <mergeCell ref="D16:E16"/>
    <mergeCell ref="F16:G16"/>
    <mergeCell ref="H16:I16"/>
    <mergeCell ref="Q16:V16"/>
    <mergeCell ref="W16:AB16"/>
    <mergeCell ref="Y11:AB11"/>
    <mergeCell ref="C12:Z12"/>
    <mergeCell ref="C11:K11"/>
    <mergeCell ref="M11:Q11"/>
    <mergeCell ref="R11:V11"/>
    <mergeCell ref="Z17:AB17"/>
    <mergeCell ref="Q18:S18"/>
    <mergeCell ref="T18:V18"/>
    <mergeCell ref="W18:Y18"/>
    <mergeCell ref="Z18:AB18"/>
    <mergeCell ref="A15:B16"/>
    <mergeCell ref="D15:E15"/>
    <mergeCell ref="F15:G15"/>
    <mergeCell ref="H15:I15"/>
    <mergeCell ref="Q15:AB15"/>
    <mergeCell ref="G22:I22"/>
    <mergeCell ref="J22:L22"/>
    <mergeCell ref="M22:O22"/>
    <mergeCell ref="Q17:S17"/>
    <mergeCell ref="T17:V17"/>
    <mergeCell ref="W17:Y17"/>
    <mergeCell ref="G23:I26"/>
    <mergeCell ref="J23:L26"/>
    <mergeCell ref="M23:O26"/>
    <mergeCell ref="A20:AB20"/>
    <mergeCell ref="A21:A22"/>
    <mergeCell ref="B21:C22"/>
    <mergeCell ref="D21:O21"/>
    <mergeCell ref="P21:P22"/>
    <mergeCell ref="Q21:AB22"/>
    <mergeCell ref="D22:F22"/>
    <mergeCell ref="P31:P34"/>
    <mergeCell ref="Q31:AB34"/>
    <mergeCell ref="A35:A36"/>
    <mergeCell ref="B35:B36"/>
    <mergeCell ref="P23:P26"/>
    <mergeCell ref="Q23:AB26"/>
    <mergeCell ref="A27:AB27"/>
    <mergeCell ref="A23:A26"/>
    <mergeCell ref="B23:C26"/>
    <mergeCell ref="D23:F26"/>
    <mergeCell ref="A28:AB28"/>
    <mergeCell ref="A29:A30"/>
    <mergeCell ref="B29:C30"/>
    <mergeCell ref="D29:O29"/>
    <mergeCell ref="P29:P30"/>
    <mergeCell ref="Q29:AB30"/>
    <mergeCell ref="D30:F30"/>
    <mergeCell ref="G30:I30"/>
    <mergeCell ref="J30:L30"/>
    <mergeCell ref="M30:O30"/>
    <mergeCell ref="A31:A34"/>
    <mergeCell ref="B31:C34"/>
    <mergeCell ref="D31:F34"/>
    <mergeCell ref="G31:I34"/>
    <mergeCell ref="J31:L34"/>
    <mergeCell ref="M31:O34"/>
    <mergeCell ref="C35:C36"/>
    <mergeCell ref="D35:P35"/>
    <mergeCell ref="Q35:AB35"/>
    <mergeCell ref="Q36:T36"/>
    <mergeCell ref="U36:X36"/>
    <mergeCell ref="Y36:AB36"/>
    <mergeCell ref="X50:AB50"/>
    <mergeCell ref="Q37:T37"/>
    <mergeCell ref="U37:X37"/>
    <mergeCell ref="Y37:AB37"/>
    <mergeCell ref="A38:AB38"/>
    <mergeCell ref="A39:A40"/>
    <mergeCell ref="B39:B40"/>
    <mergeCell ref="C39:P39"/>
    <mergeCell ref="Q39:AB39"/>
    <mergeCell ref="Q40:AB40"/>
    <mergeCell ref="A41:A42"/>
    <mergeCell ref="B41:B42"/>
    <mergeCell ref="Q41:AB43"/>
    <mergeCell ref="A43:B43"/>
    <mergeCell ref="A44:A45"/>
    <mergeCell ref="B44:B45"/>
    <mergeCell ref="Q44:AB46"/>
    <mergeCell ref="A46:B46"/>
    <mergeCell ref="A48:A50"/>
    <mergeCell ref="B48:G48"/>
    <mergeCell ref="H48:M50"/>
    <mergeCell ref="N48:S48"/>
    <mergeCell ref="T48:W50"/>
    <mergeCell ref="X48:AB48"/>
    <mergeCell ref="N49:S49"/>
    <mergeCell ref="X49:AB49"/>
    <mergeCell ref="B50:G50"/>
    <mergeCell ref="N50:S50"/>
  </mergeCells>
  <dataValidations count="3">
    <dataValidation type="textLength" operator="lessThanOrEqual" allowBlank="1" showInputMessage="1" showErrorMessage="1" errorTitle="Máximo 1.000 caracteres" error="Máximo 1.000 caracteres" sqref="U37:X37">
      <formula1>1000</formula1>
    </dataValidation>
    <dataValidation type="textLength" operator="lessThanOrEqual" allowBlank="1" showInputMessage="1" showErrorMessage="1" errorTitle="Máximo 2.000 caracteres" error="Máximo 2.000 caracteres" sqref="Q37:T37 Q41:AB46">
      <formula1>2000</formula1>
    </dataValidation>
    <dataValidation type="textLength" operator="lessThanOrEqual" allowBlank="1" showInputMessage="1" showErrorMessage="1" promptTitle="2.000 caracteres" errorTitle="Máximo 2.000 caracteres" error="Máximo 2.000 caracteres" sqref="Q23:AB26 Q31:AB34">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8.xml><?xml version="1.0" encoding="utf-8"?>
<worksheet xmlns="http://schemas.openxmlformats.org/spreadsheetml/2006/main" xmlns:r="http://schemas.openxmlformats.org/officeDocument/2006/relationships">
  <sheetPr>
    <tabColor rgb="FF00B0F0"/>
    <pageSetUpPr fitToPage="1"/>
  </sheetPr>
  <dimension ref="A1:AN47"/>
  <sheetViews>
    <sheetView workbookViewId="0" topLeftCell="L11">
      <selection activeCell="W19" sqref="W19"/>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8" max="18" width="7.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9" max="39" width="18.421875" style="0" bestFit="1" customWidth="1"/>
    <col min="40" max="40" width="16.140625" style="0" customWidth="1"/>
  </cols>
  <sheetData>
    <row r="1" spans="1:28" ht="32.25" customHeight="1">
      <c r="A1" s="226"/>
      <c r="B1" s="244" t="s">
        <v>20</v>
      </c>
      <c r="C1" s="245"/>
      <c r="D1" s="245"/>
      <c r="E1" s="245"/>
      <c r="F1" s="245"/>
      <c r="G1" s="245"/>
      <c r="H1" s="245"/>
      <c r="I1" s="245"/>
      <c r="J1" s="245"/>
      <c r="K1" s="245"/>
      <c r="L1" s="245"/>
      <c r="M1" s="245"/>
      <c r="N1" s="245"/>
      <c r="O1" s="245"/>
      <c r="P1" s="245"/>
      <c r="Q1" s="245"/>
      <c r="R1" s="245"/>
      <c r="S1" s="245"/>
      <c r="T1" s="245"/>
      <c r="U1" s="245"/>
      <c r="V1" s="245"/>
      <c r="W1" s="245"/>
      <c r="X1" s="245"/>
      <c r="Y1" s="246"/>
      <c r="Z1" s="146" t="s">
        <v>22</v>
      </c>
      <c r="AA1" s="147"/>
      <c r="AB1" s="148"/>
    </row>
    <row r="2" spans="1:28" ht="30.75" customHeight="1">
      <c r="A2" s="227"/>
      <c r="B2" s="213" t="s">
        <v>21</v>
      </c>
      <c r="C2" s="214"/>
      <c r="D2" s="214"/>
      <c r="E2" s="214"/>
      <c r="F2" s="214"/>
      <c r="G2" s="214"/>
      <c r="H2" s="214"/>
      <c r="I2" s="214"/>
      <c r="J2" s="214"/>
      <c r="K2" s="214"/>
      <c r="L2" s="214"/>
      <c r="M2" s="214"/>
      <c r="N2" s="214"/>
      <c r="O2" s="214"/>
      <c r="P2" s="214"/>
      <c r="Q2" s="214"/>
      <c r="R2" s="214"/>
      <c r="S2" s="214"/>
      <c r="T2" s="214"/>
      <c r="U2" s="214"/>
      <c r="V2" s="214"/>
      <c r="W2" s="214"/>
      <c r="X2" s="214"/>
      <c r="Y2" s="215"/>
      <c r="Z2" s="198" t="s">
        <v>111</v>
      </c>
      <c r="AA2" s="199"/>
      <c r="AB2" s="200"/>
    </row>
    <row r="3" spans="1:28" ht="24" customHeight="1">
      <c r="A3" s="227"/>
      <c r="B3" s="216" t="s">
        <v>72</v>
      </c>
      <c r="C3" s="217"/>
      <c r="D3" s="217"/>
      <c r="E3" s="217"/>
      <c r="F3" s="217"/>
      <c r="G3" s="217"/>
      <c r="H3" s="217"/>
      <c r="I3" s="217"/>
      <c r="J3" s="217"/>
      <c r="K3" s="217"/>
      <c r="L3" s="217"/>
      <c r="M3" s="217"/>
      <c r="N3" s="217"/>
      <c r="O3" s="217"/>
      <c r="P3" s="217"/>
      <c r="Q3" s="217"/>
      <c r="R3" s="217"/>
      <c r="S3" s="217"/>
      <c r="T3" s="217"/>
      <c r="U3" s="217"/>
      <c r="V3" s="217"/>
      <c r="W3" s="217"/>
      <c r="X3" s="217"/>
      <c r="Y3" s="218"/>
      <c r="Z3" s="198" t="s">
        <v>114</v>
      </c>
      <c r="AA3" s="199"/>
      <c r="AB3" s="200"/>
    </row>
    <row r="4" spans="1:28" ht="15.75" customHeight="1" thickBot="1">
      <c r="A4" s="228"/>
      <c r="B4" s="219"/>
      <c r="C4" s="220"/>
      <c r="D4" s="220"/>
      <c r="E4" s="220"/>
      <c r="F4" s="220"/>
      <c r="G4" s="220"/>
      <c r="H4" s="220"/>
      <c r="I4" s="220"/>
      <c r="J4" s="220"/>
      <c r="K4" s="220"/>
      <c r="L4" s="220"/>
      <c r="M4" s="220"/>
      <c r="N4" s="220"/>
      <c r="O4" s="220"/>
      <c r="P4" s="220"/>
      <c r="Q4" s="220"/>
      <c r="R4" s="220"/>
      <c r="S4" s="220"/>
      <c r="T4" s="220"/>
      <c r="U4" s="220"/>
      <c r="V4" s="220"/>
      <c r="W4" s="220"/>
      <c r="X4" s="220"/>
      <c r="Y4" s="221"/>
      <c r="Z4" s="203" t="s">
        <v>112</v>
      </c>
      <c r="AA4" s="204"/>
      <c r="AB4" s="205"/>
    </row>
    <row r="5" spans="1:28" ht="9" customHeight="1" thickBot="1">
      <c r="A5" s="101"/>
      <c r="B5" s="99"/>
      <c r="C5" s="100"/>
      <c r="D5" s="8"/>
      <c r="E5" s="8"/>
      <c r="F5" s="8"/>
      <c r="G5" s="8"/>
      <c r="H5" s="8"/>
      <c r="I5" s="8"/>
      <c r="J5" s="8"/>
      <c r="K5" s="8"/>
      <c r="L5" s="8"/>
      <c r="M5" s="8"/>
      <c r="N5" s="8"/>
      <c r="O5" s="8"/>
      <c r="P5" s="8"/>
      <c r="Q5" s="8"/>
      <c r="R5" s="8"/>
      <c r="S5" s="8"/>
      <c r="T5" s="8"/>
      <c r="U5" s="8"/>
      <c r="V5" s="8"/>
      <c r="W5" s="8"/>
      <c r="X5" s="9"/>
      <c r="Y5" s="8"/>
      <c r="Z5" s="10"/>
      <c r="AA5" s="2"/>
      <c r="AB5" s="102"/>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3"/>
    </row>
    <row r="7" spans="1:28" ht="15" customHeight="1">
      <c r="A7" s="168" t="s">
        <v>0</v>
      </c>
      <c r="B7" s="169"/>
      <c r="C7" s="177" t="s">
        <v>115</v>
      </c>
      <c r="D7" s="178"/>
      <c r="E7" s="178"/>
      <c r="F7" s="178"/>
      <c r="G7" s="178"/>
      <c r="H7" s="178"/>
      <c r="I7" s="178"/>
      <c r="J7" s="178"/>
      <c r="K7" s="179"/>
      <c r="L7" s="106"/>
      <c r="M7" s="96"/>
      <c r="N7" s="96"/>
      <c r="O7" s="96"/>
      <c r="P7" s="96"/>
      <c r="Q7" s="98"/>
      <c r="R7" s="249" t="s">
        <v>81</v>
      </c>
      <c r="S7" s="250"/>
      <c r="T7" s="251"/>
      <c r="U7" s="262">
        <v>44202</v>
      </c>
      <c r="V7" s="263"/>
      <c r="W7" s="249" t="s">
        <v>77</v>
      </c>
      <c r="X7" s="251"/>
      <c r="Y7" s="268" t="s">
        <v>80</v>
      </c>
      <c r="Z7" s="269"/>
      <c r="AA7" s="290"/>
      <c r="AB7" s="291"/>
    </row>
    <row r="8" spans="1:28" ht="15" customHeight="1">
      <c r="A8" s="170"/>
      <c r="B8" s="171"/>
      <c r="C8" s="180"/>
      <c r="D8" s="181"/>
      <c r="E8" s="181"/>
      <c r="F8" s="181"/>
      <c r="G8" s="181"/>
      <c r="H8" s="181"/>
      <c r="I8" s="181"/>
      <c r="J8" s="181"/>
      <c r="K8" s="182"/>
      <c r="L8" s="106"/>
      <c r="M8" s="96"/>
      <c r="N8" s="96"/>
      <c r="O8" s="96"/>
      <c r="P8" s="96"/>
      <c r="Q8" s="98"/>
      <c r="R8" s="252"/>
      <c r="S8" s="253"/>
      <c r="T8" s="254"/>
      <c r="U8" s="264"/>
      <c r="V8" s="265"/>
      <c r="W8" s="252"/>
      <c r="X8" s="254"/>
      <c r="Y8" s="211" t="s">
        <v>78</v>
      </c>
      <c r="Z8" s="212"/>
      <c r="AA8" s="149"/>
      <c r="AB8" s="150"/>
    </row>
    <row r="9" spans="1:28" ht="15" customHeight="1" thickBot="1">
      <c r="A9" s="172"/>
      <c r="B9" s="173"/>
      <c r="C9" s="183"/>
      <c r="D9" s="184"/>
      <c r="E9" s="184"/>
      <c r="F9" s="184"/>
      <c r="G9" s="184"/>
      <c r="H9" s="184"/>
      <c r="I9" s="184"/>
      <c r="J9" s="184"/>
      <c r="K9" s="185"/>
      <c r="L9" s="106"/>
      <c r="M9" s="96"/>
      <c r="N9" s="96"/>
      <c r="O9" s="96"/>
      <c r="P9" s="96"/>
      <c r="Q9" s="98"/>
      <c r="R9" s="255"/>
      <c r="S9" s="256"/>
      <c r="T9" s="257"/>
      <c r="U9" s="266"/>
      <c r="V9" s="267"/>
      <c r="W9" s="255"/>
      <c r="X9" s="257"/>
      <c r="Y9" s="209" t="s">
        <v>79</v>
      </c>
      <c r="Z9" s="210"/>
      <c r="AA9" s="151" t="s">
        <v>116</v>
      </c>
      <c r="AB9" s="152"/>
    </row>
    <row r="10" spans="1:28" ht="9" customHeight="1" thickBot="1">
      <c r="A10" s="97"/>
      <c r="B10" s="107"/>
      <c r="C10" s="14"/>
      <c r="D10" s="14"/>
      <c r="E10" s="14"/>
      <c r="F10" s="14"/>
      <c r="G10" s="14"/>
      <c r="H10" s="14"/>
      <c r="I10" s="14"/>
      <c r="J10" s="14"/>
      <c r="K10" s="14"/>
      <c r="L10" s="14"/>
      <c r="M10" s="128"/>
      <c r="N10" s="128"/>
      <c r="O10" s="128"/>
      <c r="P10" s="128"/>
      <c r="Q10" s="128"/>
      <c r="R10" s="114"/>
      <c r="S10" s="114"/>
      <c r="T10" s="114"/>
      <c r="U10" s="114"/>
      <c r="V10" s="114"/>
      <c r="W10" s="111"/>
      <c r="X10" s="111"/>
      <c r="Y10" s="111"/>
      <c r="Z10" s="111"/>
      <c r="AA10" s="111"/>
      <c r="AB10" s="112"/>
    </row>
    <row r="11" spans="1:28" ht="39" customHeight="1" thickBot="1">
      <c r="A11" s="247" t="s">
        <v>88</v>
      </c>
      <c r="B11" s="248"/>
      <c r="C11" s="186" t="s">
        <v>117</v>
      </c>
      <c r="D11" s="187"/>
      <c r="E11" s="187"/>
      <c r="F11" s="187"/>
      <c r="G11" s="187"/>
      <c r="H11" s="187"/>
      <c r="I11" s="187"/>
      <c r="J11" s="187"/>
      <c r="K11" s="188"/>
      <c r="L11" s="68"/>
      <c r="M11" s="194" t="s">
        <v>83</v>
      </c>
      <c r="N11" s="195"/>
      <c r="O11" s="195"/>
      <c r="P11" s="195"/>
      <c r="Q11" s="196"/>
      <c r="R11" s="206" t="s">
        <v>118</v>
      </c>
      <c r="S11" s="207"/>
      <c r="T11" s="207"/>
      <c r="U11" s="207"/>
      <c r="V11" s="208"/>
      <c r="W11" s="194" t="s">
        <v>82</v>
      </c>
      <c r="X11" s="196"/>
      <c r="Y11" s="280" t="s">
        <v>119</v>
      </c>
      <c r="Z11" s="281"/>
      <c r="AA11" s="281"/>
      <c r="AB11" s="282"/>
    </row>
    <row r="12" spans="1:28" ht="9" customHeight="1" thickBot="1">
      <c r="A12" s="75"/>
      <c r="B12" s="113"/>
      <c r="C12" s="189"/>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6"/>
      <c r="AB12" s="104"/>
    </row>
    <row r="13" spans="1:28" s="1" customFormat="1" ht="37.5" customHeight="1" thickBot="1">
      <c r="A13" s="168" t="s">
        <v>90</v>
      </c>
      <c r="B13" s="169"/>
      <c r="C13" s="292" t="s">
        <v>145</v>
      </c>
      <c r="D13" s="293"/>
      <c r="E13" s="293"/>
      <c r="F13" s="293"/>
      <c r="G13" s="293"/>
      <c r="H13" s="293"/>
      <c r="I13" s="293"/>
      <c r="J13" s="293"/>
      <c r="K13" s="293"/>
      <c r="L13" s="293"/>
      <c r="M13" s="293"/>
      <c r="N13" s="293"/>
      <c r="O13" s="293"/>
      <c r="P13" s="293"/>
      <c r="Q13" s="294"/>
      <c r="R13" s="8"/>
      <c r="S13" s="197" t="s">
        <v>18</v>
      </c>
      <c r="T13" s="197"/>
      <c r="U13" s="133">
        <v>1</v>
      </c>
      <c r="V13" s="284" t="s">
        <v>19</v>
      </c>
      <c r="W13" s="197"/>
      <c r="X13" s="197"/>
      <c r="Y13" s="197"/>
      <c r="Z13" s="8"/>
      <c r="AA13" s="288">
        <v>0.02</v>
      </c>
      <c r="AB13" s="289"/>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5"/>
    </row>
    <row r="15" spans="1:28" ht="24" customHeight="1" thickBot="1">
      <c r="A15" s="222" t="s">
        <v>1</v>
      </c>
      <c r="B15" s="223"/>
      <c r="C15" s="127" t="s">
        <v>68</v>
      </c>
      <c r="D15" s="201" t="s">
        <v>23</v>
      </c>
      <c r="E15" s="258"/>
      <c r="F15" s="201" t="s">
        <v>24</v>
      </c>
      <c r="G15" s="258"/>
      <c r="H15" s="201" t="s">
        <v>25</v>
      </c>
      <c r="I15" s="202"/>
      <c r="J15" s="124"/>
      <c r="K15" s="67"/>
      <c r="L15" s="124"/>
      <c r="M15" s="4"/>
      <c r="N15" s="4"/>
      <c r="O15" s="4"/>
      <c r="P15" s="4"/>
      <c r="Q15" s="285" t="s">
        <v>2</v>
      </c>
      <c r="R15" s="286"/>
      <c r="S15" s="286"/>
      <c r="T15" s="286"/>
      <c r="U15" s="286"/>
      <c r="V15" s="286"/>
      <c r="W15" s="286"/>
      <c r="X15" s="286"/>
      <c r="Y15" s="286"/>
      <c r="Z15" s="286"/>
      <c r="AA15" s="286"/>
      <c r="AB15" s="287"/>
    </row>
    <row r="16" spans="1:28" ht="35.25" customHeight="1" thickBot="1">
      <c r="A16" s="224"/>
      <c r="B16" s="225"/>
      <c r="C16" s="108"/>
      <c r="D16" s="229"/>
      <c r="E16" s="283"/>
      <c r="F16" s="229"/>
      <c r="G16" s="283"/>
      <c r="H16" s="229" t="s">
        <v>116</v>
      </c>
      <c r="I16" s="230"/>
      <c r="J16" s="124"/>
      <c r="K16" s="124"/>
      <c r="L16" s="124"/>
      <c r="M16" s="4"/>
      <c r="N16" s="4"/>
      <c r="O16" s="4"/>
      <c r="P16" s="4"/>
      <c r="Q16" s="191" t="s">
        <v>3</v>
      </c>
      <c r="R16" s="192"/>
      <c r="S16" s="192"/>
      <c r="T16" s="192"/>
      <c r="U16" s="192"/>
      <c r="V16" s="193"/>
      <c r="W16" s="259" t="s">
        <v>4</v>
      </c>
      <c r="X16" s="192"/>
      <c r="Y16" s="192"/>
      <c r="Z16" s="192"/>
      <c r="AA16" s="192"/>
      <c r="AB16" s="260"/>
    </row>
    <row r="17" spans="1:30" ht="27" customHeight="1">
      <c r="A17" s="3"/>
      <c r="B17" s="4"/>
      <c r="C17" s="4"/>
      <c r="D17" s="13"/>
      <c r="E17" s="13"/>
      <c r="F17" s="13"/>
      <c r="G17" s="13"/>
      <c r="H17" s="13"/>
      <c r="I17" s="13"/>
      <c r="J17" s="13"/>
      <c r="K17" s="13"/>
      <c r="L17" s="13"/>
      <c r="M17" s="4"/>
      <c r="N17" s="4"/>
      <c r="O17" s="4"/>
      <c r="P17" s="4"/>
      <c r="Q17" s="165" t="s">
        <v>5</v>
      </c>
      <c r="R17" s="166"/>
      <c r="S17" s="167"/>
      <c r="T17" s="270" t="s">
        <v>6</v>
      </c>
      <c r="U17" s="166"/>
      <c r="V17" s="167"/>
      <c r="W17" s="270" t="s">
        <v>5</v>
      </c>
      <c r="X17" s="166"/>
      <c r="Y17" s="167"/>
      <c r="Z17" s="270" t="s">
        <v>6</v>
      </c>
      <c r="AA17" s="166"/>
      <c r="AB17" s="274"/>
      <c r="AC17" s="18"/>
      <c r="AD17" s="18"/>
    </row>
    <row r="18" spans="1:30" ht="18" customHeight="1" thickBot="1">
      <c r="A18" s="7"/>
      <c r="B18" s="8"/>
      <c r="C18" s="13"/>
      <c r="D18" s="13"/>
      <c r="E18" s="13"/>
      <c r="F18" s="13"/>
      <c r="G18" s="74"/>
      <c r="H18" s="74"/>
      <c r="I18" s="74"/>
      <c r="J18" s="74"/>
      <c r="K18" s="74"/>
      <c r="L18" s="74"/>
      <c r="M18" s="13"/>
      <c r="N18" s="13"/>
      <c r="O18" s="13"/>
      <c r="P18" s="13"/>
      <c r="Q18" s="162"/>
      <c r="R18" s="163"/>
      <c r="S18" s="164"/>
      <c r="T18" s="240"/>
      <c r="U18" s="163"/>
      <c r="V18" s="164"/>
      <c r="W18" s="240">
        <v>65676273</v>
      </c>
      <c r="X18" s="163"/>
      <c r="Y18" s="164"/>
      <c r="Z18" s="240">
        <v>65676273</v>
      </c>
      <c r="AA18" s="163"/>
      <c r="AB18" s="261"/>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3"/>
    </row>
    <row r="20" spans="1:28" ht="17.25" customHeight="1">
      <c r="A20" s="275" t="s">
        <v>87</v>
      </c>
      <c r="B20" s="27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8"/>
    </row>
    <row r="21" spans="1:28" ht="15" customHeight="1">
      <c r="A21" s="300" t="s">
        <v>7</v>
      </c>
      <c r="B21" s="295" t="s">
        <v>8</v>
      </c>
      <c r="C21" s="296"/>
      <c r="D21" s="271" t="s">
        <v>9</v>
      </c>
      <c r="E21" s="272"/>
      <c r="F21" s="272"/>
      <c r="G21" s="272"/>
      <c r="H21" s="272"/>
      <c r="I21" s="272"/>
      <c r="J21" s="272"/>
      <c r="K21" s="272"/>
      <c r="L21" s="272"/>
      <c r="M21" s="272"/>
      <c r="N21" s="272"/>
      <c r="O21" s="273"/>
      <c r="P21" s="279" t="s">
        <v>10</v>
      </c>
      <c r="Q21" s="279" t="s">
        <v>95</v>
      </c>
      <c r="R21" s="279"/>
      <c r="S21" s="279"/>
      <c r="T21" s="279"/>
      <c r="U21" s="279"/>
      <c r="V21" s="279"/>
      <c r="W21" s="279"/>
      <c r="X21" s="279"/>
      <c r="Y21" s="279"/>
      <c r="Z21" s="279"/>
      <c r="AA21" s="279"/>
      <c r="AB21" s="329"/>
    </row>
    <row r="22" spans="1:28" ht="27" customHeight="1">
      <c r="A22" s="301"/>
      <c r="B22" s="297"/>
      <c r="C22" s="298"/>
      <c r="D22" s="271" t="s">
        <v>68</v>
      </c>
      <c r="E22" s="272"/>
      <c r="F22" s="273"/>
      <c r="G22" s="271" t="s">
        <v>23</v>
      </c>
      <c r="H22" s="272"/>
      <c r="I22" s="273"/>
      <c r="J22" s="271" t="s">
        <v>24</v>
      </c>
      <c r="K22" s="272"/>
      <c r="L22" s="273"/>
      <c r="M22" s="271" t="s">
        <v>25</v>
      </c>
      <c r="N22" s="272"/>
      <c r="O22" s="273"/>
      <c r="P22" s="273"/>
      <c r="Q22" s="279"/>
      <c r="R22" s="279"/>
      <c r="S22" s="279"/>
      <c r="T22" s="279"/>
      <c r="U22" s="279"/>
      <c r="V22" s="279"/>
      <c r="W22" s="279"/>
      <c r="X22" s="279"/>
      <c r="Y22" s="279"/>
      <c r="Z22" s="279"/>
      <c r="AA22" s="279"/>
      <c r="AB22" s="329"/>
    </row>
    <row r="23" spans="1:28" ht="15">
      <c r="A23" s="364"/>
      <c r="B23" s="340"/>
      <c r="C23" s="341"/>
      <c r="D23" s="231"/>
      <c r="E23" s="232"/>
      <c r="F23" s="233"/>
      <c r="G23" s="231"/>
      <c r="H23" s="232"/>
      <c r="I23" s="233"/>
      <c r="J23" s="231"/>
      <c r="K23" s="232"/>
      <c r="L23" s="233"/>
      <c r="M23" s="231"/>
      <c r="N23" s="232"/>
      <c r="O23" s="233"/>
      <c r="P23" s="241"/>
      <c r="Q23" s="312"/>
      <c r="R23" s="312"/>
      <c r="S23" s="312"/>
      <c r="T23" s="312"/>
      <c r="U23" s="312"/>
      <c r="V23" s="312"/>
      <c r="W23" s="312"/>
      <c r="X23" s="312"/>
      <c r="Y23" s="312"/>
      <c r="Z23" s="312"/>
      <c r="AA23" s="312"/>
      <c r="AB23" s="313"/>
    </row>
    <row r="24" spans="1:28" ht="15">
      <c r="A24" s="364"/>
      <c r="B24" s="342"/>
      <c r="C24" s="343"/>
      <c r="D24" s="234"/>
      <c r="E24" s="235"/>
      <c r="F24" s="236"/>
      <c r="G24" s="234"/>
      <c r="H24" s="235"/>
      <c r="I24" s="236"/>
      <c r="J24" s="234"/>
      <c r="K24" s="235"/>
      <c r="L24" s="236"/>
      <c r="M24" s="234"/>
      <c r="N24" s="235"/>
      <c r="O24" s="236"/>
      <c r="P24" s="242"/>
      <c r="Q24" s="312"/>
      <c r="R24" s="312"/>
      <c r="S24" s="312"/>
      <c r="T24" s="312"/>
      <c r="U24" s="312"/>
      <c r="V24" s="312"/>
      <c r="W24" s="312"/>
      <c r="X24" s="312"/>
      <c r="Y24" s="312"/>
      <c r="Z24" s="312"/>
      <c r="AA24" s="312"/>
      <c r="AB24" s="313"/>
    </row>
    <row r="25" spans="1:28" ht="15">
      <c r="A25" s="364"/>
      <c r="B25" s="342"/>
      <c r="C25" s="343"/>
      <c r="D25" s="234"/>
      <c r="E25" s="235"/>
      <c r="F25" s="236"/>
      <c r="G25" s="234"/>
      <c r="H25" s="235"/>
      <c r="I25" s="236"/>
      <c r="J25" s="234"/>
      <c r="K25" s="235"/>
      <c r="L25" s="236"/>
      <c r="M25" s="234"/>
      <c r="N25" s="235"/>
      <c r="O25" s="236"/>
      <c r="P25" s="242"/>
      <c r="Q25" s="312"/>
      <c r="R25" s="312"/>
      <c r="S25" s="312"/>
      <c r="T25" s="312"/>
      <c r="U25" s="312"/>
      <c r="V25" s="312"/>
      <c r="W25" s="312"/>
      <c r="X25" s="312"/>
      <c r="Y25" s="312"/>
      <c r="Z25" s="312"/>
      <c r="AA25" s="312"/>
      <c r="AB25" s="313"/>
    </row>
    <row r="26" spans="1:28" ht="30.75" customHeight="1" thickBot="1">
      <c r="A26" s="302"/>
      <c r="B26" s="342"/>
      <c r="C26" s="343"/>
      <c r="D26" s="234"/>
      <c r="E26" s="235"/>
      <c r="F26" s="236"/>
      <c r="G26" s="234"/>
      <c r="H26" s="235"/>
      <c r="I26" s="236"/>
      <c r="J26" s="234"/>
      <c r="K26" s="235"/>
      <c r="L26" s="236"/>
      <c r="M26" s="234"/>
      <c r="N26" s="235"/>
      <c r="O26" s="236"/>
      <c r="P26" s="242"/>
      <c r="Q26" s="314"/>
      <c r="R26" s="314"/>
      <c r="S26" s="314"/>
      <c r="T26" s="314"/>
      <c r="U26" s="314"/>
      <c r="V26" s="314"/>
      <c r="W26" s="314"/>
      <c r="X26" s="314"/>
      <c r="Y26" s="314"/>
      <c r="Z26" s="314"/>
      <c r="AA26" s="314"/>
      <c r="AB26" s="315"/>
    </row>
    <row r="27" spans="1:28" ht="51.75" customHeight="1" thickBot="1">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7"/>
    </row>
    <row r="28" spans="1:40" ht="36.75" customHeight="1">
      <c r="A28" s="275" t="s">
        <v>87</v>
      </c>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8"/>
      <c r="AE28" s="92"/>
      <c r="AF28" s="92"/>
      <c r="AG28" s="92"/>
      <c r="AH28" s="92"/>
      <c r="AI28" s="92"/>
      <c r="AJ28" s="92"/>
      <c r="AK28" s="92"/>
      <c r="AL28" s="92"/>
      <c r="AM28" s="92"/>
      <c r="AN28" s="91"/>
    </row>
    <row r="29" spans="1:40" ht="25.5" customHeight="1">
      <c r="A29" s="300" t="s">
        <v>7</v>
      </c>
      <c r="B29" s="295" t="s">
        <v>8</v>
      </c>
      <c r="C29" s="296"/>
      <c r="D29" s="271" t="s">
        <v>9</v>
      </c>
      <c r="E29" s="272"/>
      <c r="F29" s="272"/>
      <c r="G29" s="272"/>
      <c r="H29" s="272"/>
      <c r="I29" s="272"/>
      <c r="J29" s="272"/>
      <c r="K29" s="272"/>
      <c r="L29" s="272"/>
      <c r="M29" s="272"/>
      <c r="N29" s="272"/>
      <c r="O29" s="273"/>
      <c r="P29" s="279" t="s">
        <v>10</v>
      </c>
      <c r="Q29" s="279" t="s">
        <v>95</v>
      </c>
      <c r="R29" s="279"/>
      <c r="S29" s="279"/>
      <c r="T29" s="279"/>
      <c r="U29" s="279"/>
      <c r="V29" s="279"/>
      <c r="W29" s="279"/>
      <c r="X29" s="279"/>
      <c r="Y29" s="279"/>
      <c r="Z29" s="279"/>
      <c r="AA29" s="279"/>
      <c r="AB29" s="329"/>
      <c r="AE29" s="92"/>
      <c r="AF29" s="92"/>
      <c r="AG29" s="92"/>
      <c r="AH29" s="92"/>
      <c r="AI29" s="92"/>
      <c r="AJ29" s="92"/>
      <c r="AK29" s="92"/>
      <c r="AL29" s="92"/>
      <c r="AM29" s="92"/>
      <c r="AN29" s="91"/>
    </row>
    <row r="30" spans="1:40" ht="60" customHeight="1">
      <c r="A30" s="301"/>
      <c r="B30" s="297"/>
      <c r="C30" s="298"/>
      <c r="D30" s="271" t="s">
        <v>68</v>
      </c>
      <c r="E30" s="272"/>
      <c r="F30" s="273"/>
      <c r="G30" s="271" t="s">
        <v>23</v>
      </c>
      <c r="H30" s="272"/>
      <c r="I30" s="273"/>
      <c r="J30" s="271" t="s">
        <v>24</v>
      </c>
      <c r="K30" s="272"/>
      <c r="L30" s="273"/>
      <c r="M30" s="271" t="s">
        <v>25</v>
      </c>
      <c r="N30" s="272"/>
      <c r="O30" s="273"/>
      <c r="P30" s="273"/>
      <c r="Q30" s="279"/>
      <c r="R30" s="279"/>
      <c r="S30" s="279"/>
      <c r="T30" s="279"/>
      <c r="U30" s="279"/>
      <c r="V30" s="279"/>
      <c r="W30" s="279"/>
      <c r="X30" s="279"/>
      <c r="Y30" s="279"/>
      <c r="Z30" s="279"/>
      <c r="AA30" s="279"/>
      <c r="AB30" s="329"/>
      <c r="AC30" s="86"/>
      <c r="AE30" s="92"/>
      <c r="AF30" s="92"/>
      <c r="AG30" s="92"/>
      <c r="AH30" s="92"/>
      <c r="AI30" s="92"/>
      <c r="AJ30" s="92"/>
      <c r="AK30" s="92"/>
      <c r="AL30" s="92"/>
      <c r="AM30" s="92"/>
      <c r="AN30" s="91"/>
    </row>
    <row r="31" spans="1:40" ht="18.75">
      <c r="A31" s="364"/>
      <c r="B31" s="340"/>
      <c r="C31" s="341"/>
      <c r="D31" s="231"/>
      <c r="E31" s="232"/>
      <c r="F31" s="233"/>
      <c r="G31" s="231"/>
      <c r="H31" s="232"/>
      <c r="I31" s="233"/>
      <c r="J31" s="231"/>
      <c r="K31" s="232"/>
      <c r="L31" s="233"/>
      <c r="M31" s="231"/>
      <c r="N31" s="232"/>
      <c r="O31" s="233"/>
      <c r="P31" s="241"/>
      <c r="Q31" s="312"/>
      <c r="R31" s="312"/>
      <c r="S31" s="312"/>
      <c r="T31" s="312"/>
      <c r="U31" s="312"/>
      <c r="V31" s="312"/>
      <c r="W31" s="312"/>
      <c r="X31" s="312"/>
      <c r="Y31" s="312"/>
      <c r="Z31" s="312"/>
      <c r="AA31" s="312"/>
      <c r="AB31" s="313"/>
      <c r="AD31" s="16"/>
      <c r="AE31" s="92"/>
      <c r="AF31" s="92"/>
      <c r="AG31" s="92"/>
      <c r="AH31" s="92"/>
      <c r="AI31" s="92"/>
      <c r="AJ31" s="92"/>
      <c r="AK31" s="92"/>
      <c r="AL31" s="92"/>
      <c r="AM31" s="92"/>
      <c r="AN31" s="91"/>
    </row>
    <row r="32" spans="1:40" ht="15" customHeight="1">
      <c r="A32" s="364"/>
      <c r="B32" s="342"/>
      <c r="C32" s="343"/>
      <c r="D32" s="234"/>
      <c r="E32" s="235"/>
      <c r="F32" s="236"/>
      <c r="G32" s="234"/>
      <c r="H32" s="235"/>
      <c r="I32" s="236"/>
      <c r="J32" s="234"/>
      <c r="K32" s="235"/>
      <c r="L32" s="236"/>
      <c r="M32" s="234"/>
      <c r="N32" s="235"/>
      <c r="O32" s="236"/>
      <c r="P32" s="242"/>
      <c r="Q32" s="312"/>
      <c r="R32" s="312"/>
      <c r="S32" s="312"/>
      <c r="T32" s="312"/>
      <c r="U32" s="312"/>
      <c r="V32" s="312"/>
      <c r="W32" s="312"/>
      <c r="X32" s="312"/>
      <c r="Y32" s="312"/>
      <c r="Z32" s="312"/>
      <c r="AA32" s="312"/>
      <c r="AB32" s="313"/>
      <c r="AE32" s="92"/>
      <c r="AF32" s="92"/>
      <c r="AG32" s="92"/>
      <c r="AH32" s="92"/>
      <c r="AI32" s="92"/>
      <c r="AJ32" s="92"/>
      <c r="AK32" s="92"/>
      <c r="AL32" s="92"/>
      <c r="AM32" s="92"/>
      <c r="AN32" s="91"/>
    </row>
    <row r="33" spans="1:40" ht="25.5" customHeight="1">
      <c r="A33" s="364"/>
      <c r="B33" s="342"/>
      <c r="C33" s="343"/>
      <c r="D33" s="234"/>
      <c r="E33" s="235"/>
      <c r="F33" s="236"/>
      <c r="G33" s="234"/>
      <c r="H33" s="235"/>
      <c r="I33" s="236"/>
      <c r="J33" s="234"/>
      <c r="K33" s="235"/>
      <c r="L33" s="236"/>
      <c r="M33" s="234"/>
      <c r="N33" s="235"/>
      <c r="O33" s="236"/>
      <c r="P33" s="242"/>
      <c r="Q33" s="312"/>
      <c r="R33" s="312"/>
      <c r="S33" s="312"/>
      <c r="T33" s="312"/>
      <c r="U33" s="312"/>
      <c r="V33" s="312"/>
      <c r="W33" s="312"/>
      <c r="X33" s="312"/>
      <c r="Y33" s="312"/>
      <c r="Z33" s="312"/>
      <c r="AA33" s="312"/>
      <c r="AB33" s="313"/>
      <c r="AE33" s="93"/>
      <c r="AF33" s="93"/>
      <c r="AG33" s="93"/>
      <c r="AH33" s="93"/>
      <c r="AI33" s="93"/>
      <c r="AJ33" s="93"/>
      <c r="AK33" s="93"/>
      <c r="AL33" s="93"/>
      <c r="AM33" s="93"/>
      <c r="AN33" s="91"/>
    </row>
    <row r="34" spans="1:40" ht="28.5" customHeight="1">
      <c r="A34" s="302"/>
      <c r="B34" s="342"/>
      <c r="C34" s="343"/>
      <c r="D34" s="234"/>
      <c r="E34" s="235"/>
      <c r="F34" s="236"/>
      <c r="G34" s="234"/>
      <c r="H34" s="235"/>
      <c r="I34" s="236"/>
      <c r="J34" s="234"/>
      <c r="K34" s="235"/>
      <c r="L34" s="236"/>
      <c r="M34" s="234"/>
      <c r="N34" s="235"/>
      <c r="O34" s="236"/>
      <c r="P34" s="242"/>
      <c r="Q34" s="314"/>
      <c r="R34" s="314"/>
      <c r="S34" s="314"/>
      <c r="T34" s="314"/>
      <c r="U34" s="314"/>
      <c r="V34" s="314"/>
      <c r="W34" s="314"/>
      <c r="X34" s="314"/>
      <c r="Y34" s="314"/>
      <c r="Z34" s="314"/>
      <c r="AA34" s="314"/>
      <c r="AB34" s="315"/>
      <c r="AC34" s="66"/>
      <c r="AE34" s="94"/>
      <c r="AF34" s="94"/>
      <c r="AG34" s="94"/>
      <c r="AH34" s="94"/>
      <c r="AI34" s="94"/>
      <c r="AJ34" s="94"/>
      <c r="AK34" s="94"/>
      <c r="AL34" s="94"/>
      <c r="AM34" s="94"/>
      <c r="AN34" s="91"/>
    </row>
    <row r="35" spans="1:40" ht="28.5" customHeight="1">
      <c r="A35" s="300" t="s">
        <v>7</v>
      </c>
      <c r="B35" s="279" t="s">
        <v>70</v>
      </c>
      <c r="C35" s="279" t="s">
        <v>8</v>
      </c>
      <c r="D35" s="279" t="s">
        <v>67</v>
      </c>
      <c r="E35" s="279"/>
      <c r="F35" s="279"/>
      <c r="G35" s="279"/>
      <c r="H35" s="279"/>
      <c r="I35" s="279"/>
      <c r="J35" s="279"/>
      <c r="K35" s="279"/>
      <c r="L35" s="279"/>
      <c r="M35" s="279"/>
      <c r="N35" s="279"/>
      <c r="O35" s="279"/>
      <c r="P35" s="279"/>
      <c r="Q35" s="279" t="s">
        <v>96</v>
      </c>
      <c r="R35" s="279"/>
      <c r="S35" s="279"/>
      <c r="T35" s="279"/>
      <c r="U35" s="279"/>
      <c r="V35" s="279"/>
      <c r="W35" s="279"/>
      <c r="X35" s="279"/>
      <c r="Y35" s="279"/>
      <c r="Z35" s="279"/>
      <c r="AA35" s="279"/>
      <c r="AB35" s="279"/>
      <c r="AC35" s="66"/>
      <c r="AE35" s="91"/>
      <c r="AF35" s="91"/>
      <c r="AG35" s="91"/>
      <c r="AH35" s="91"/>
      <c r="AI35" s="91"/>
      <c r="AJ35" s="91"/>
      <c r="AK35" s="91"/>
      <c r="AL35" s="91"/>
      <c r="AM35" s="91"/>
      <c r="AN35" s="91"/>
    </row>
    <row r="36" spans="1:40" ht="28.5" customHeight="1">
      <c r="A36" s="300"/>
      <c r="B36" s="279"/>
      <c r="C36" s="299"/>
      <c r="D36" s="123" t="s">
        <v>46</v>
      </c>
      <c r="E36" s="123" t="s">
        <v>47</v>
      </c>
      <c r="F36" s="123" t="s">
        <v>48</v>
      </c>
      <c r="G36" s="123" t="s">
        <v>49</v>
      </c>
      <c r="H36" s="123" t="s">
        <v>50</v>
      </c>
      <c r="I36" s="123" t="s">
        <v>51</v>
      </c>
      <c r="J36" s="123" t="s">
        <v>52</v>
      </c>
      <c r="K36" s="123" t="s">
        <v>53</v>
      </c>
      <c r="L36" s="123" t="s">
        <v>54</v>
      </c>
      <c r="M36" s="123" t="s">
        <v>55</v>
      </c>
      <c r="N36" s="123" t="s">
        <v>56</v>
      </c>
      <c r="O36" s="123" t="s">
        <v>57</v>
      </c>
      <c r="P36" s="123" t="s">
        <v>10</v>
      </c>
      <c r="Q36" s="297" t="s">
        <v>91</v>
      </c>
      <c r="R36" s="308"/>
      <c r="S36" s="308"/>
      <c r="T36" s="298"/>
      <c r="U36" s="297" t="s">
        <v>92</v>
      </c>
      <c r="V36" s="308"/>
      <c r="W36" s="308"/>
      <c r="X36" s="298"/>
      <c r="Y36" s="297" t="s">
        <v>93</v>
      </c>
      <c r="Z36" s="308"/>
      <c r="AA36" s="308"/>
      <c r="AB36" s="309"/>
      <c r="AC36" s="66"/>
      <c r="AE36" s="91"/>
      <c r="AF36" s="91"/>
      <c r="AG36" s="91"/>
      <c r="AH36" s="91"/>
      <c r="AI36" s="91"/>
      <c r="AJ36" s="91"/>
      <c r="AK36" s="91"/>
      <c r="AL36" s="91"/>
      <c r="AM36" s="91"/>
      <c r="AN36" s="91"/>
    </row>
    <row r="37" spans="1:40" ht="100.5" customHeight="1" thickBot="1">
      <c r="A37" s="87" t="str">
        <f>+C13</f>
        <v>Emitir el 100% de los conceptos jurídicos relacionados con los derechos humanos de las mujeres del Distrito Capital.</v>
      </c>
      <c r="B37" s="88">
        <f>+AA13</f>
        <v>0.02</v>
      </c>
      <c r="C37" s="130">
        <v>1</v>
      </c>
      <c r="D37" s="89"/>
      <c r="E37" s="89"/>
      <c r="F37" s="89"/>
      <c r="G37" s="89"/>
      <c r="H37" s="89"/>
      <c r="I37" s="89"/>
      <c r="J37" s="89"/>
      <c r="K37" s="89">
        <v>0.2</v>
      </c>
      <c r="L37" s="89">
        <v>0.2</v>
      </c>
      <c r="M37" s="89">
        <v>0.2</v>
      </c>
      <c r="N37" s="89">
        <v>0.2</v>
      </c>
      <c r="O37" s="89">
        <v>0.2</v>
      </c>
      <c r="P37" s="90">
        <f>SUM(D37:O37)</f>
        <v>1</v>
      </c>
      <c r="Q37" s="174" t="s">
        <v>169</v>
      </c>
      <c r="R37" s="175"/>
      <c r="S37" s="175"/>
      <c r="T37" s="176"/>
      <c r="U37" s="321"/>
      <c r="V37" s="322"/>
      <c r="W37" s="322"/>
      <c r="X37" s="323"/>
      <c r="Y37" s="321"/>
      <c r="Z37" s="322"/>
      <c r="AA37" s="322"/>
      <c r="AB37" s="379"/>
      <c r="AC37" s="66"/>
      <c r="AE37" s="91"/>
      <c r="AF37" s="91"/>
      <c r="AG37" s="91"/>
      <c r="AH37" s="91"/>
      <c r="AI37" s="91"/>
      <c r="AJ37" s="91"/>
      <c r="AK37" s="91"/>
      <c r="AL37" s="91"/>
      <c r="AM37" s="91"/>
      <c r="AN37" s="91"/>
    </row>
    <row r="38" spans="1:40" ht="28.5" customHeight="1">
      <c r="A38" s="316"/>
      <c r="B38" s="298"/>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7"/>
      <c r="AC38" s="66"/>
      <c r="AE38" s="91"/>
      <c r="AF38" s="91"/>
      <c r="AG38" s="91"/>
      <c r="AH38" s="91"/>
      <c r="AI38" s="91"/>
      <c r="AJ38" s="91"/>
      <c r="AK38" s="91"/>
      <c r="AL38" s="91"/>
      <c r="AM38" s="91"/>
      <c r="AN38" s="91"/>
    </row>
    <row r="39" spans="1:40" ht="28.5" customHeight="1">
      <c r="A39" s="300" t="s">
        <v>13</v>
      </c>
      <c r="B39" s="310" t="s">
        <v>69</v>
      </c>
      <c r="C39" s="279" t="s">
        <v>14</v>
      </c>
      <c r="D39" s="279"/>
      <c r="E39" s="279"/>
      <c r="F39" s="279"/>
      <c r="G39" s="279"/>
      <c r="H39" s="279"/>
      <c r="I39" s="279"/>
      <c r="J39" s="279"/>
      <c r="K39" s="279"/>
      <c r="L39" s="279"/>
      <c r="M39" s="279"/>
      <c r="N39" s="279"/>
      <c r="O39" s="279"/>
      <c r="P39" s="279"/>
      <c r="Q39" s="271" t="s">
        <v>89</v>
      </c>
      <c r="R39" s="272"/>
      <c r="S39" s="272"/>
      <c r="T39" s="272"/>
      <c r="U39" s="272"/>
      <c r="V39" s="272"/>
      <c r="W39" s="272"/>
      <c r="X39" s="272"/>
      <c r="Y39" s="272"/>
      <c r="Z39" s="272"/>
      <c r="AA39" s="272"/>
      <c r="AB39" s="318"/>
      <c r="AC39" s="66"/>
      <c r="AE39" s="91"/>
      <c r="AF39" s="91"/>
      <c r="AG39" s="91"/>
      <c r="AH39" s="91"/>
      <c r="AI39" s="91"/>
      <c r="AJ39" s="91"/>
      <c r="AK39" s="91"/>
      <c r="AL39" s="91"/>
      <c r="AM39" s="91"/>
      <c r="AN39" s="91"/>
    </row>
    <row r="40" spans="1:40" ht="28.5" customHeight="1">
      <c r="A40" s="300"/>
      <c r="B40" s="311"/>
      <c r="C40" s="138" t="s">
        <v>15</v>
      </c>
      <c r="D40" s="138" t="s">
        <v>43</v>
      </c>
      <c r="E40" s="138" t="s">
        <v>44</v>
      </c>
      <c r="F40" s="138" t="s">
        <v>45</v>
      </c>
      <c r="G40" s="138" t="s">
        <v>58</v>
      </c>
      <c r="H40" s="138" t="s">
        <v>59</v>
      </c>
      <c r="I40" s="138" t="s">
        <v>60</v>
      </c>
      <c r="J40" s="138" t="s">
        <v>61</v>
      </c>
      <c r="K40" s="138" t="s">
        <v>62</v>
      </c>
      <c r="L40" s="138" t="s">
        <v>63</v>
      </c>
      <c r="M40" s="138" t="s">
        <v>64</v>
      </c>
      <c r="N40" s="138" t="s">
        <v>65</v>
      </c>
      <c r="O40" s="138" t="s">
        <v>66</v>
      </c>
      <c r="P40" s="138" t="s">
        <v>71</v>
      </c>
      <c r="Q40" s="271" t="s">
        <v>94</v>
      </c>
      <c r="R40" s="272"/>
      <c r="S40" s="272"/>
      <c r="T40" s="272"/>
      <c r="U40" s="272"/>
      <c r="V40" s="272"/>
      <c r="W40" s="272"/>
      <c r="X40" s="272"/>
      <c r="Y40" s="272"/>
      <c r="Z40" s="272"/>
      <c r="AA40" s="272"/>
      <c r="AB40" s="318"/>
      <c r="AC40" s="66"/>
      <c r="AM40" s="94"/>
      <c r="AN40" s="91"/>
    </row>
    <row r="41" spans="1:40" ht="46.5" customHeight="1">
      <c r="A41" s="353" t="str">
        <f>+A37</f>
        <v>Emitir el 100% de los conceptos jurídicos relacionados con los derechos humanos de las mujeres del Distrito Capital.</v>
      </c>
      <c r="B41" s="368">
        <f>+B37</f>
        <v>0.02</v>
      </c>
      <c r="C41" s="76" t="s">
        <v>11</v>
      </c>
      <c r="D41" s="77"/>
      <c r="E41" s="77"/>
      <c r="F41" s="77"/>
      <c r="G41" s="77"/>
      <c r="H41" s="77"/>
      <c r="I41" s="77"/>
      <c r="J41" s="77"/>
      <c r="K41" s="77">
        <v>0.2</v>
      </c>
      <c r="L41" s="77">
        <v>0.2</v>
      </c>
      <c r="M41" s="77">
        <v>0.2</v>
      </c>
      <c r="N41" s="77">
        <v>0.2</v>
      </c>
      <c r="O41" s="77">
        <v>0.2</v>
      </c>
      <c r="P41" s="78">
        <f>SUM(D41:O41)</f>
        <v>1</v>
      </c>
      <c r="Q41" s="403" t="s">
        <v>174</v>
      </c>
      <c r="R41" s="403"/>
      <c r="S41" s="403"/>
      <c r="T41" s="403"/>
      <c r="U41" s="403"/>
      <c r="V41" s="403"/>
      <c r="W41" s="403"/>
      <c r="X41" s="403"/>
      <c r="Y41" s="403"/>
      <c r="Z41" s="403"/>
      <c r="AA41" s="403"/>
      <c r="AB41" s="403"/>
      <c r="AC41" s="66"/>
      <c r="AM41" s="94"/>
      <c r="AN41" s="91"/>
    </row>
    <row r="42" spans="1:40" ht="46.5" customHeight="1">
      <c r="A42" s="354"/>
      <c r="B42" s="369"/>
      <c r="C42" s="71" t="s">
        <v>12</v>
      </c>
      <c r="D42" s="15"/>
      <c r="E42" s="15"/>
      <c r="F42" s="15"/>
      <c r="G42" s="15"/>
      <c r="H42" s="15"/>
      <c r="I42" s="15"/>
      <c r="J42" s="15"/>
      <c r="K42" s="15">
        <v>0.2</v>
      </c>
      <c r="L42" s="15">
        <v>0.2</v>
      </c>
      <c r="M42" s="15">
        <v>0.2</v>
      </c>
      <c r="N42" s="15">
        <v>0.2</v>
      </c>
      <c r="O42" s="15">
        <v>0.2</v>
      </c>
      <c r="P42" s="17">
        <f>SUM(D42:O42)</f>
        <v>1</v>
      </c>
      <c r="Q42" s="403"/>
      <c r="R42" s="403"/>
      <c r="S42" s="403"/>
      <c r="T42" s="403"/>
      <c r="U42" s="403"/>
      <c r="V42" s="403"/>
      <c r="W42" s="403"/>
      <c r="X42" s="403"/>
      <c r="Y42" s="403"/>
      <c r="Z42" s="403"/>
      <c r="AA42" s="403"/>
      <c r="AB42" s="403"/>
      <c r="AC42" s="66"/>
      <c r="AM42" s="94"/>
      <c r="AN42" s="91"/>
    </row>
    <row r="43" spans="1:28" ht="17.25" customHeight="1">
      <c r="A43" s="3"/>
      <c r="B43" s="4"/>
      <c r="C43" s="4"/>
      <c r="D43" s="4"/>
      <c r="E43" s="4"/>
      <c r="F43" s="4"/>
      <c r="G43" s="4"/>
      <c r="H43" s="4"/>
      <c r="I43" s="4"/>
      <c r="J43" s="4"/>
      <c r="K43" s="4"/>
      <c r="L43" s="4"/>
      <c r="M43" s="4"/>
      <c r="N43" s="4"/>
      <c r="O43" s="4"/>
      <c r="P43" s="4"/>
      <c r="Q43" s="4"/>
      <c r="R43" s="4"/>
      <c r="S43" s="4"/>
      <c r="T43" s="4"/>
      <c r="U43" s="4"/>
      <c r="V43" s="4"/>
      <c r="W43" s="4"/>
      <c r="X43" s="5"/>
      <c r="Y43" s="4"/>
      <c r="Z43" s="4"/>
      <c r="AA43" s="4"/>
      <c r="AB43" s="103"/>
    </row>
    <row r="44" ht="27" customHeight="1" thickBot="1">
      <c r="AC44"/>
    </row>
    <row r="45" spans="1:29" ht="57" customHeight="1">
      <c r="A45" s="153" t="s">
        <v>73</v>
      </c>
      <c r="B45" s="156" t="s">
        <v>76</v>
      </c>
      <c r="C45" s="157"/>
      <c r="D45" s="157"/>
      <c r="E45" s="157"/>
      <c r="F45" s="157"/>
      <c r="G45" s="158"/>
      <c r="H45" s="346" t="s">
        <v>74</v>
      </c>
      <c r="I45" s="347"/>
      <c r="J45" s="347"/>
      <c r="K45" s="347"/>
      <c r="L45" s="347"/>
      <c r="M45" s="347"/>
      <c r="N45" s="156" t="s">
        <v>76</v>
      </c>
      <c r="O45" s="157"/>
      <c r="P45" s="157"/>
      <c r="Q45" s="157"/>
      <c r="R45" s="157"/>
      <c r="S45" s="158"/>
      <c r="T45" s="330" t="s">
        <v>17</v>
      </c>
      <c r="U45" s="331"/>
      <c r="V45" s="331"/>
      <c r="W45" s="332"/>
      <c r="X45" s="156" t="s">
        <v>16</v>
      </c>
      <c r="Y45" s="157"/>
      <c r="Z45" s="157"/>
      <c r="AA45" s="157"/>
      <c r="AB45" s="339"/>
      <c r="AC45"/>
    </row>
    <row r="46" spans="1:29" ht="27" customHeight="1">
      <c r="A46" s="154"/>
      <c r="B46" s="325" t="s">
        <v>155</v>
      </c>
      <c r="C46" s="326"/>
      <c r="D46" s="326"/>
      <c r="E46" s="326"/>
      <c r="F46" s="326"/>
      <c r="G46" s="352"/>
      <c r="H46" s="348"/>
      <c r="I46" s="349"/>
      <c r="J46" s="349"/>
      <c r="K46" s="349"/>
      <c r="L46" s="349"/>
      <c r="M46" s="349"/>
      <c r="N46" s="325" t="s">
        <v>152</v>
      </c>
      <c r="O46" s="326"/>
      <c r="P46" s="326"/>
      <c r="Q46" s="326"/>
      <c r="R46" s="326"/>
      <c r="S46" s="352"/>
      <c r="T46" s="333"/>
      <c r="U46" s="334"/>
      <c r="V46" s="334"/>
      <c r="W46" s="335"/>
      <c r="X46" s="325" t="s">
        <v>75</v>
      </c>
      <c r="Y46" s="326"/>
      <c r="Z46" s="326"/>
      <c r="AA46" s="326"/>
      <c r="AB46" s="327"/>
      <c r="AC46"/>
    </row>
    <row r="47" spans="1:28" ht="15.75" customHeight="1" thickBot="1">
      <c r="A47" s="155"/>
      <c r="B47" s="159" t="s">
        <v>84</v>
      </c>
      <c r="C47" s="160"/>
      <c r="D47" s="160"/>
      <c r="E47" s="160"/>
      <c r="F47" s="160"/>
      <c r="G47" s="161"/>
      <c r="H47" s="350"/>
      <c r="I47" s="351"/>
      <c r="J47" s="351"/>
      <c r="K47" s="351"/>
      <c r="L47" s="351"/>
      <c r="M47" s="351"/>
      <c r="N47" s="159" t="s">
        <v>85</v>
      </c>
      <c r="O47" s="160"/>
      <c r="P47" s="160"/>
      <c r="Q47" s="160"/>
      <c r="R47" s="160"/>
      <c r="S47" s="161"/>
      <c r="T47" s="336"/>
      <c r="U47" s="337"/>
      <c r="V47" s="337"/>
      <c r="W47" s="338"/>
      <c r="X47" s="159" t="s">
        <v>86</v>
      </c>
      <c r="Y47" s="160"/>
      <c r="Z47" s="160"/>
      <c r="AA47" s="160"/>
      <c r="AB47" s="328"/>
    </row>
  </sheetData>
  <sheetProtection/>
  <mergeCells count="118">
    <mergeCell ref="B46:G46"/>
    <mergeCell ref="Y7:Z7"/>
    <mergeCell ref="A1:A4"/>
    <mergeCell ref="B1:Y1"/>
    <mergeCell ref="Z1:AB1"/>
    <mergeCell ref="B2:Y2"/>
    <mergeCell ref="Z2:AB2"/>
    <mergeCell ref="B3:Y4"/>
    <mergeCell ref="Z3:AB3"/>
    <mergeCell ref="Z4:AB4"/>
    <mergeCell ref="A11:B11"/>
    <mergeCell ref="C11:K11"/>
    <mergeCell ref="M11:Q11"/>
    <mergeCell ref="R11:V11"/>
    <mergeCell ref="W11:X11"/>
    <mergeCell ref="A7:B9"/>
    <mergeCell ref="C7:K9"/>
    <mergeCell ref="R7:T9"/>
    <mergeCell ref="U7:V9"/>
    <mergeCell ref="W7:X9"/>
    <mergeCell ref="A13:B13"/>
    <mergeCell ref="C13:Q13"/>
    <mergeCell ref="S13:T13"/>
    <mergeCell ref="V13:Y13"/>
    <mergeCell ref="AA13:AB13"/>
    <mergeCell ref="AA7:AB7"/>
    <mergeCell ref="Y8:Z8"/>
    <mergeCell ref="AA8:AB8"/>
    <mergeCell ref="Y9:Z9"/>
    <mergeCell ref="AA9:AB9"/>
    <mergeCell ref="D16:E16"/>
    <mergeCell ref="F16:G16"/>
    <mergeCell ref="H16:I16"/>
    <mergeCell ref="Q16:V16"/>
    <mergeCell ref="W16:AB16"/>
    <mergeCell ref="Y11:AB11"/>
    <mergeCell ref="C12:Z12"/>
    <mergeCell ref="Z17:AB17"/>
    <mergeCell ref="Q18:S18"/>
    <mergeCell ref="T18:V18"/>
    <mergeCell ref="W18:Y18"/>
    <mergeCell ref="Z18:AB18"/>
    <mergeCell ref="A15:B16"/>
    <mergeCell ref="D15:E15"/>
    <mergeCell ref="F15:G15"/>
    <mergeCell ref="H15:I15"/>
    <mergeCell ref="Q15:AB15"/>
    <mergeCell ref="G22:I22"/>
    <mergeCell ref="J22:L22"/>
    <mergeCell ref="M22:O22"/>
    <mergeCell ref="Q17:S17"/>
    <mergeCell ref="T17:V17"/>
    <mergeCell ref="W17:Y17"/>
    <mergeCell ref="G23:I26"/>
    <mergeCell ref="J23:L26"/>
    <mergeCell ref="M23:O26"/>
    <mergeCell ref="A20:AB20"/>
    <mergeCell ref="A21:A22"/>
    <mergeCell ref="B21:C22"/>
    <mergeCell ref="D21:O21"/>
    <mergeCell ref="P21:P22"/>
    <mergeCell ref="Q21:AB22"/>
    <mergeCell ref="D22:F22"/>
    <mergeCell ref="P31:P34"/>
    <mergeCell ref="Q31:AB34"/>
    <mergeCell ref="A35:A36"/>
    <mergeCell ref="B35:B36"/>
    <mergeCell ref="P23:P26"/>
    <mergeCell ref="Q23:AB26"/>
    <mergeCell ref="A27:AB27"/>
    <mergeCell ref="A23:A26"/>
    <mergeCell ref="B23:C26"/>
    <mergeCell ref="D23:F26"/>
    <mergeCell ref="Q40:AB40"/>
    <mergeCell ref="A45:A47"/>
    <mergeCell ref="B45:G45"/>
    <mergeCell ref="H45:M47"/>
    <mergeCell ref="N45:S45"/>
    <mergeCell ref="T45:W47"/>
    <mergeCell ref="X45:AB45"/>
    <mergeCell ref="N46:S46"/>
    <mergeCell ref="X46:AB46"/>
    <mergeCell ref="B47:G47"/>
    <mergeCell ref="N47:S47"/>
    <mergeCell ref="X47:AB47"/>
    <mergeCell ref="A28:AB28"/>
    <mergeCell ref="A29:A30"/>
    <mergeCell ref="B29:C30"/>
    <mergeCell ref="D29:O29"/>
    <mergeCell ref="P29:P30"/>
    <mergeCell ref="Q29:AB30"/>
    <mergeCell ref="D30:F30"/>
    <mergeCell ref="G30:I30"/>
    <mergeCell ref="J30:L30"/>
    <mergeCell ref="M30:O30"/>
    <mergeCell ref="A31:A34"/>
    <mergeCell ref="B31:C34"/>
    <mergeCell ref="D31:F34"/>
    <mergeCell ref="G31:I34"/>
    <mergeCell ref="J31:L34"/>
    <mergeCell ref="M31:O34"/>
    <mergeCell ref="Q39:AB39"/>
    <mergeCell ref="C35:C36"/>
    <mergeCell ref="D35:P35"/>
    <mergeCell ref="Q35:AB35"/>
    <mergeCell ref="Q36:T36"/>
    <mergeCell ref="U36:X36"/>
    <mergeCell ref="Y36:AB36"/>
    <mergeCell ref="A41:A42"/>
    <mergeCell ref="B41:B42"/>
    <mergeCell ref="Q41:AB42"/>
    <mergeCell ref="Q37:T37"/>
    <mergeCell ref="U37:X37"/>
    <mergeCell ref="Y37:AB37"/>
    <mergeCell ref="A38:AB38"/>
    <mergeCell ref="A39:A40"/>
    <mergeCell ref="B39:B40"/>
    <mergeCell ref="C39:P39"/>
  </mergeCells>
  <dataValidations count="3">
    <dataValidation type="textLength" operator="lessThanOrEqual" allowBlank="1" showInputMessage="1" showErrorMessage="1" promptTitle="2.000 caracteres" errorTitle="Máximo 2.000 caracteres" error="Máximo 2.000 caracteres" sqref="Q23:AB26 Q31:AB34">
      <formula1>2000</formula1>
    </dataValidation>
    <dataValidation type="textLength" operator="lessThanOrEqual" allowBlank="1" showInputMessage="1" showErrorMessage="1" errorTitle="Máximo 2.000 caracteres" error="Máximo 2.000 caracteres" sqref="Q37:T37 Q41:AB42">
      <formula1>2000</formula1>
    </dataValidation>
    <dataValidation type="textLength" operator="lessThanOrEqual" allowBlank="1" showInputMessage="1" showErrorMessage="1" errorTitle="Máximo 1.000 caracteres" error="Máximo 1.000 caracteres" sqref="U37:X37">
      <formula1>1000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AN48"/>
  <sheetViews>
    <sheetView workbookViewId="0" topLeftCell="I9">
      <selection activeCell="W19" sqref="W19"/>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8" max="18" width="7.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9" max="39" width="18.421875" style="0" bestFit="1" customWidth="1"/>
    <col min="40" max="40" width="16.140625" style="0" customWidth="1"/>
  </cols>
  <sheetData>
    <row r="1" spans="1:28" ht="32.25" customHeight="1">
      <c r="A1" s="226"/>
      <c r="B1" s="244" t="s">
        <v>20</v>
      </c>
      <c r="C1" s="245"/>
      <c r="D1" s="245"/>
      <c r="E1" s="245"/>
      <c r="F1" s="245"/>
      <c r="G1" s="245"/>
      <c r="H1" s="245"/>
      <c r="I1" s="245"/>
      <c r="J1" s="245"/>
      <c r="K1" s="245"/>
      <c r="L1" s="245"/>
      <c r="M1" s="245"/>
      <c r="N1" s="245"/>
      <c r="O1" s="245"/>
      <c r="P1" s="245"/>
      <c r="Q1" s="245"/>
      <c r="R1" s="245"/>
      <c r="S1" s="245"/>
      <c r="T1" s="245"/>
      <c r="U1" s="245"/>
      <c r="V1" s="245"/>
      <c r="W1" s="245"/>
      <c r="X1" s="245"/>
      <c r="Y1" s="246"/>
      <c r="Z1" s="146" t="s">
        <v>22</v>
      </c>
      <c r="AA1" s="147"/>
      <c r="AB1" s="148"/>
    </row>
    <row r="2" spans="1:28" ht="30.75" customHeight="1">
      <c r="A2" s="227"/>
      <c r="B2" s="213" t="s">
        <v>21</v>
      </c>
      <c r="C2" s="214"/>
      <c r="D2" s="214"/>
      <c r="E2" s="214"/>
      <c r="F2" s="214"/>
      <c r="G2" s="214"/>
      <c r="H2" s="214"/>
      <c r="I2" s="214"/>
      <c r="J2" s="214"/>
      <c r="K2" s="214"/>
      <c r="L2" s="214"/>
      <c r="M2" s="214"/>
      <c r="N2" s="214"/>
      <c r="O2" s="214"/>
      <c r="P2" s="214"/>
      <c r="Q2" s="214"/>
      <c r="R2" s="214"/>
      <c r="S2" s="214"/>
      <c r="T2" s="214"/>
      <c r="U2" s="214"/>
      <c r="V2" s="214"/>
      <c r="W2" s="214"/>
      <c r="X2" s="214"/>
      <c r="Y2" s="215"/>
      <c r="Z2" s="198" t="s">
        <v>111</v>
      </c>
      <c r="AA2" s="199"/>
      <c r="AB2" s="200"/>
    </row>
    <row r="3" spans="1:28" ht="24" customHeight="1">
      <c r="A3" s="227"/>
      <c r="B3" s="216" t="s">
        <v>72</v>
      </c>
      <c r="C3" s="217"/>
      <c r="D3" s="217"/>
      <c r="E3" s="217"/>
      <c r="F3" s="217"/>
      <c r="G3" s="217"/>
      <c r="H3" s="217"/>
      <c r="I3" s="217"/>
      <c r="J3" s="217"/>
      <c r="K3" s="217"/>
      <c r="L3" s="217"/>
      <c r="M3" s="217"/>
      <c r="N3" s="217"/>
      <c r="O3" s="217"/>
      <c r="P3" s="217"/>
      <c r="Q3" s="217"/>
      <c r="R3" s="217"/>
      <c r="S3" s="217"/>
      <c r="T3" s="217"/>
      <c r="U3" s="217"/>
      <c r="V3" s="217"/>
      <c r="W3" s="217"/>
      <c r="X3" s="217"/>
      <c r="Y3" s="218"/>
      <c r="Z3" s="198" t="s">
        <v>114</v>
      </c>
      <c r="AA3" s="199"/>
      <c r="AB3" s="200"/>
    </row>
    <row r="4" spans="1:28" ht="15.75" customHeight="1" thickBot="1">
      <c r="A4" s="228"/>
      <c r="B4" s="219"/>
      <c r="C4" s="220"/>
      <c r="D4" s="220"/>
      <c r="E4" s="220"/>
      <c r="F4" s="220"/>
      <c r="G4" s="220"/>
      <c r="H4" s="220"/>
      <c r="I4" s="220"/>
      <c r="J4" s="220"/>
      <c r="K4" s="220"/>
      <c r="L4" s="220"/>
      <c r="M4" s="220"/>
      <c r="N4" s="220"/>
      <c r="O4" s="220"/>
      <c r="P4" s="220"/>
      <c r="Q4" s="220"/>
      <c r="R4" s="220"/>
      <c r="S4" s="220"/>
      <c r="T4" s="220"/>
      <c r="U4" s="220"/>
      <c r="V4" s="220"/>
      <c r="W4" s="220"/>
      <c r="X4" s="220"/>
      <c r="Y4" s="221"/>
      <c r="Z4" s="203" t="s">
        <v>112</v>
      </c>
      <c r="AA4" s="204"/>
      <c r="AB4" s="205"/>
    </row>
    <row r="5" spans="1:28" ht="9" customHeight="1" thickBot="1">
      <c r="A5" s="101"/>
      <c r="B5" s="99"/>
      <c r="C5" s="100"/>
      <c r="D5" s="8"/>
      <c r="E5" s="8"/>
      <c r="F5" s="8"/>
      <c r="G5" s="8"/>
      <c r="H5" s="8"/>
      <c r="I5" s="8"/>
      <c r="J5" s="8"/>
      <c r="K5" s="8"/>
      <c r="L5" s="8"/>
      <c r="M5" s="8"/>
      <c r="N5" s="8"/>
      <c r="O5" s="8"/>
      <c r="P5" s="8"/>
      <c r="Q5" s="8"/>
      <c r="R5" s="8"/>
      <c r="S5" s="8"/>
      <c r="T5" s="8"/>
      <c r="U5" s="8"/>
      <c r="V5" s="8"/>
      <c r="W5" s="8"/>
      <c r="X5" s="9"/>
      <c r="Y5" s="8"/>
      <c r="Z5" s="10"/>
      <c r="AA5" s="2"/>
      <c r="AB5" s="102"/>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3"/>
    </row>
    <row r="7" spans="1:28" ht="15" customHeight="1">
      <c r="A7" s="168" t="s">
        <v>0</v>
      </c>
      <c r="B7" s="169"/>
      <c r="C7" s="177" t="s">
        <v>115</v>
      </c>
      <c r="D7" s="178"/>
      <c r="E7" s="178"/>
      <c r="F7" s="178"/>
      <c r="G7" s="178"/>
      <c r="H7" s="178"/>
      <c r="I7" s="178"/>
      <c r="J7" s="178"/>
      <c r="K7" s="179"/>
      <c r="L7" s="106"/>
      <c r="M7" s="96"/>
      <c r="N7" s="96"/>
      <c r="O7" s="96"/>
      <c r="P7" s="96"/>
      <c r="Q7" s="98"/>
      <c r="R7" s="249" t="s">
        <v>81</v>
      </c>
      <c r="S7" s="250"/>
      <c r="T7" s="251"/>
      <c r="U7" s="262">
        <v>44202</v>
      </c>
      <c r="V7" s="263"/>
      <c r="W7" s="249" t="s">
        <v>77</v>
      </c>
      <c r="X7" s="251"/>
      <c r="Y7" s="268" t="s">
        <v>80</v>
      </c>
      <c r="Z7" s="269"/>
      <c r="AA7" s="290"/>
      <c r="AB7" s="291"/>
    </row>
    <row r="8" spans="1:28" ht="15" customHeight="1">
      <c r="A8" s="170"/>
      <c r="B8" s="171"/>
      <c r="C8" s="180"/>
      <c r="D8" s="181"/>
      <c r="E8" s="181"/>
      <c r="F8" s="181"/>
      <c r="G8" s="181"/>
      <c r="H8" s="181"/>
      <c r="I8" s="181"/>
      <c r="J8" s="181"/>
      <c r="K8" s="182"/>
      <c r="L8" s="106"/>
      <c r="M8" s="96"/>
      <c r="N8" s="96"/>
      <c r="O8" s="96"/>
      <c r="P8" s="96"/>
      <c r="Q8" s="98"/>
      <c r="R8" s="252"/>
      <c r="S8" s="253"/>
      <c r="T8" s="254"/>
      <c r="U8" s="264"/>
      <c r="V8" s="265"/>
      <c r="W8" s="252"/>
      <c r="X8" s="254"/>
      <c r="Y8" s="211" t="s">
        <v>78</v>
      </c>
      <c r="Z8" s="212"/>
      <c r="AA8" s="149"/>
      <c r="AB8" s="150"/>
    </row>
    <row r="9" spans="1:28" ht="15" customHeight="1" thickBot="1">
      <c r="A9" s="172"/>
      <c r="B9" s="173"/>
      <c r="C9" s="183"/>
      <c r="D9" s="184"/>
      <c r="E9" s="184"/>
      <c r="F9" s="184"/>
      <c r="G9" s="184"/>
      <c r="H9" s="184"/>
      <c r="I9" s="184"/>
      <c r="J9" s="184"/>
      <c r="K9" s="185"/>
      <c r="L9" s="106"/>
      <c r="M9" s="96"/>
      <c r="N9" s="96"/>
      <c r="O9" s="96"/>
      <c r="P9" s="96"/>
      <c r="Q9" s="98"/>
      <c r="R9" s="255"/>
      <c r="S9" s="256"/>
      <c r="T9" s="257"/>
      <c r="U9" s="266"/>
      <c r="V9" s="267"/>
      <c r="W9" s="255"/>
      <c r="X9" s="257"/>
      <c r="Y9" s="209" t="s">
        <v>79</v>
      </c>
      <c r="Z9" s="210"/>
      <c r="AA9" s="151" t="s">
        <v>116</v>
      </c>
      <c r="AB9" s="152"/>
    </row>
    <row r="10" spans="1:28" ht="9" customHeight="1" thickBot="1">
      <c r="A10" s="97"/>
      <c r="B10" s="107"/>
      <c r="C10" s="14"/>
      <c r="D10" s="14"/>
      <c r="E10" s="14"/>
      <c r="F10" s="14"/>
      <c r="G10" s="14"/>
      <c r="H10" s="14"/>
      <c r="I10" s="14"/>
      <c r="J10" s="14"/>
      <c r="K10" s="14"/>
      <c r="L10" s="14"/>
      <c r="M10" s="128"/>
      <c r="N10" s="128"/>
      <c r="O10" s="128"/>
      <c r="P10" s="128"/>
      <c r="Q10" s="128"/>
      <c r="R10" s="114"/>
      <c r="S10" s="114"/>
      <c r="T10" s="114"/>
      <c r="U10" s="114"/>
      <c r="V10" s="114"/>
      <c r="W10" s="111"/>
      <c r="X10" s="111"/>
      <c r="Y10" s="111"/>
      <c r="Z10" s="111"/>
      <c r="AA10" s="111"/>
      <c r="AB10" s="112"/>
    </row>
    <row r="11" spans="1:28" ht="39" customHeight="1" thickBot="1">
      <c r="A11" s="247" t="s">
        <v>88</v>
      </c>
      <c r="B11" s="248"/>
      <c r="C11" s="186" t="s">
        <v>117</v>
      </c>
      <c r="D11" s="187"/>
      <c r="E11" s="187"/>
      <c r="F11" s="187"/>
      <c r="G11" s="187"/>
      <c r="H11" s="187"/>
      <c r="I11" s="187"/>
      <c r="J11" s="187"/>
      <c r="K11" s="188"/>
      <c r="L11" s="68"/>
      <c r="M11" s="194" t="s">
        <v>83</v>
      </c>
      <c r="N11" s="195"/>
      <c r="O11" s="195"/>
      <c r="P11" s="195"/>
      <c r="Q11" s="196"/>
      <c r="R11" s="206" t="s">
        <v>118</v>
      </c>
      <c r="S11" s="207"/>
      <c r="T11" s="207"/>
      <c r="U11" s="207"/>
      <c r="V11" s="208"/>
      <c r="W11" s="194" t="s">
        <v>82</v>
      </c>
      <c r="X11" s="196"/>
      <c r="Y11" s="280" t="s">
        <v>119</v>
      </c>
      <c r="Z11" s="281"/>
      <c r="AA11" s="281"/>
      <c r="AB11" s="282"/>
    </row>
    <row r="12" spans="1:28" ht="9" customHeight="1" thickBot="1">
      <c r="A12" s="75"/>
      <c r="B12" s="113"/>
      <c r="C12" s="189"/>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6"/>
      <c r="AB12" s="104"/>
    </row>
    <row r="13" spans="1:28" s="1" customFormat="1" ht="37.5" customHeight="1" thickBot="1">
      <c r="A13" s="168" t="s">
        <v>90</v>
      </c>
      <c r="B13" s="169"/>
      <c r="C13" s="292" t="s">
        <v>146</v>
      </c>
      <c r="D13" s="293"/>
      <c r="E13" s="293"/>
      <c r="F13" s="293"/>
      <c r="G13" s="293"/>
      <c r="H13" s="293"/>
      <c r="I13" s="293"/>
      <c r="J13" s="293"/>
      <c r="K13" s="293"/>
      <c r="L13" s="293"/>
      <c r="M13" s="293"/>
      <c r="N13" s="293"/>
      <c r="O13" s="293"/>
      <c r="P13" s="293"/>
      <c r="Q13" s="294"/>
      <c r="R13" s="8"/>
      <c r="S13" s="197" t="s">
        <v>18</v>
      </c>
      <c r="T13" s="197"/>
      <c r="U13" s="133">
        <v>0.5</v>
      </c>
      <c r="V13" s="284" t="s">
        <v>19</v>
      </c>
      <c r="W13" s="197"/>
      <c r="X13" s="197"/>
      <c r="Y13" s="197"/>
      <c r="Z13" s="8"/>
      <c r="AA13" s="288">
        <v>0.02</v>
      </c>
      <c r="AB13" s="289"/>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5"/>
    </row>
    <row r="15" spans="1:28" ht="24" customHeight="1" thickBot="1">
      <c r="A15" s="222" t="s">
        <v>1</v>
      </c>
      <c r="B15" s="223"/>
      <c r="C15" s="127" t="s">
        <v>68</v>
      </c>
      <c r="D15" s="201" t="s">
        <v>23</v>
      </c>
      <c r="E15" s="258"/>
      <c r="F15" s="201" t="s">
        <v>24</v>
      </c>
      <c r="G15" s="258"/>
      <c r="H15" s="201" t="s">
        <v>25</v>
      </c>
      <c r="I15" s="202"/>
      <c r="J15" s="124"/>
      <c r="K15" s="67"/>
      <c r="L15" s="124"/>
      <c r="M15" s="4"/>
      <c r="N15" s="4"/>
      <c r="O15" s="4"/>
      <c r="P15" s="4"/>
      <c r="Q15" s="285" t="s">
        <v>2</v>
      </c>
      <c r="R15" s="286"/>
      <c r="S15" s="286"/>
      <c r="T15" s="286"/>
      <c r="U15" s="286"/>
      <c r="V15" s="286"/>
      <c r="W15" s="286"/>
      <c r="X15" s="286"/>
      <c r="Y15" s="286"/>
      <c r="Z15" s="286"/>
      <c r="AA15" s="286"/>
      <c r="AB15" s="287"/>
    </row>
    <row r="16" spans="1:28" ht="35.25" customHeight="1" thickBot="1">
      <c r="A16" s="224"/>
      <c r="B16" s="225"/>
      <c r="C16" s="108"/>
      <c r="D16" s="229"/>
      <c r="E16" s="283"/>
      <c r="F16" s="229"/>
      <c r="G16" s="283"/>
      <c r="H16" s="229" t="s">
        <v>116</v>
      </c>
      <c r="I16" s="230"/>
      <c r="J16" s="124"/>
      <c r="K16" s="124"/>
      <c r="L16" s="124"/>
      <c r="M16" s="4"/>
      <c r="N16" s="4"/>
      <c r="O16" s="4"/>
      <c r="P16" s="4"/>
      <c r="Q16" s="191" t="s">
        <v>3</v>
      </c>
      <c r="R16" s="192"/>
      <c r="S16" s="192"/>
      <c r="T16" s="192"/>
      <c r="U16" s="192"/>
      <c r="V16" s="193"/>
      <c r="W16" s="259" t="s">
        <v>4</v>
      </c>
      <c r="X16" s="192"/>
      <c r="Y16" s="192"/>
      <c r="Z16" s="192"/>
      <c r="AA16" s="192"/>
      <c r="AB16" s="260"/>
    </row>
    <row r="17" spans="1:30" ht="27" customHeight="1">
      <c r="A17" s="3"/>
      <c r="B17" s="4"/>
      <c r="C17" s="4"/>
      <c r="D17" s="13"/>
      <c r="E17" s="13"/>
      <c r="F17" s="13"/>
      <c r="G17" s="13"/>
      <c r="H17" s="13"/>
      <c r="I17" s="13"/>
      <c r="J17" s="13"/>
      <c r="K17" s="13"/>
      <c r="L17" s="13"/>
      <c r="M17" s="4"/>
      <c r="N17" s="4"/>
      <c r="O17" s="4"/>
      <c r="P17" s="4"/>
      <c r="Q17" s="165" t="s">
        <v>5</v>
      </c>
      <c r="R17" s="166"/>
      <c r="S17" s="167"/>
      <c r="T17" s="270" t="s">
        <v>6</v>
      </c>
      <c r="U17" s="166"/>
      <c r="V17" s="167"/>
      <c r="W17" s="270" t="s">
        <v>5</v>
      </c>
      <c r="X17" s="166"/>
      <c r="Y17" s="167"/>
      <c r="Z17" s="270" t="s">
        <v>6</v>
      </c>
      <c r="AA17" s="166"/>
      <c r="AB17" s="274"/>
      <c r="AC17" s="18"/>
      <c r="AD17" s="18"/>
    </row>
    <row r="18" spans="1:30" ht="18" customHeight="1" thickBot="1">
      <c r="A18" s="7"/>
      <c r="B18" s="8"/>
      <c r="C18" s="13"/>
      <c r="D18" s="13"/>
      <c r="E18" s="13"/>
      <c r="F18" s="13"/>
      <c r="G18" s="74"/>
      <c r="H18" s="74"/>
      <c r="I18" s="74"/>
      <c r="J18" s="74"/>
      <c r="K18" s="74"/>
      <c r="L18" s="74"/>
      <c r="M18" s="13"/>
      <c r="N18" s="13"/>
      <c r="O18" s="13"/>
      <c r="P18" s="13"/>
      <c r="Q18" s="162"/>
      <c r="R18" s="163"/>
      <c r="S18" s="164"/>
      <c r="T18" s="240"/>
      <c r="U18" s="163"/>
      <c r="V18" s="164"/>
      <c r="W18" s="240">
        <v>27659283</v>
      </c>
      <c r="X18" s="163"/>
      <c r="Y18" s="164"/>
      <c r="Z18" s="240">
        <v>27659283</v>
      </c>
      <c r="AA18" s="163"/>
      <c r="AB18" s="261"/>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3"/>
    </row>
    <row r="20" spans="1:28" ht="17.25" customHeight="1">
      <c r="A20" s="275" t="s">
        <v>87</v>
      </c>
      <c r="B20" s="27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8"/>
    </row>
    <row r="21" spans="1:28" ht="15" customHeight="1">
      <c r="A21" s="300" t="s">
        <v>7</v>
      </c>
      <c r="B21" s="295" t="s">
        <v>8</v>
      </c>
      <c r="C21" s="296"/>
      <c r="D21" s="271" t="s">
        <v>9</v>
      </c>
      <c r="E21" s="272"/>
      <c r="F21" s="272"/>
      <c r="G21" s="272"/>
      <c r="H21" s="272"/>
      <c r="I21" s="272"/>
      <c r="J21" s="272"/>
      <c r="K21" s="272"/>
      <c r="L21" s="272"/>
      <c r="M21" s="272"/>
      <c r="N21" s="272"/>
      <c r="O21" s="273"/>
      <c r="P21" s="279" t="s">
        <v>10</v>
      </c>
      <c r="Q21" s="279" t="s">
        <v>95</v>
      </c>
      <c r="R21" s="279"/>
      <c r="S21" s="279"/>
      <c r="T21" s="279"/>
      <c r="U21" s="279"/>
      <c r="V21" s="279"/>
      <c r="W21" s="279"/>
      <c r="X21" s="279"/>
      <c r="Y21" s="279"/>
      <c r="Z21" s="279"/>
      <c r="AA21" s="279"/>
      <c r="AB21" s="329"/>
    </row>
    <row r="22" spans="1:28" ht="27" customHeight="1">
      <c r="A22" s="301"/>
      <c r="B22" s="297"/>
      <c r="C22" s="298"/>
      <c r="D22" s="271" t="s">
        <v>68</v>
      </c>
      <c r="E22" s="272"/>
      <c r="F22" s="273"/>
      <c r="G22" s="271" t="s">
        <v>23</v>
      </c>
      <c r="H22" s="272"/>
      <c r="I22" s="273"/>
      <c r="J22" s="271" t="s">
        <v>24</v>
      </c>
      <c r="K22" s="272"/>
      <c r="L22" s="273"/>
      <c r="M22" s="271" t="s">
        <v>25</v>
      </c>
      <c r="N22" s="272"/>
      <c r="O22" s="273"/>
      <c r="P22" s="273"/>
      <c r="Q22" s="279"/>
      <c r="R22" s="279"/>
      <c r="S22" s="279"/>
      <c r="T22" s="279"/>
      <c r="U22" s="279"/>
      <c r="V22" s="279"/>
      <c r="W22" s="279"/>
      <c r="X22" s="279"/>
      <c r="Y22" s="279"/>
      <c r="Z22" s="279"/>
      <c r="AA22" s="279"/>
      <c r="AB22" s="329"/>
    </row>
    <row r="23" spans="1:28" ht="15">
      <c r="A23" s="364"/>
      <c r="B23" s="340"/>
      <c r="C23" s="341"/>
      <c r="D23" s="231"/>
      <c r="E23" s="232"/>
      <c r="F23" s="233"/>
      <c r="G23" s="231"/>
      <c r="H23" s="232"/>
      <c r="I23" s="233"/>
      <c r="J23" s="231"/>
      <c r="K23" s="232"/>
      <c r="L23" s="233"/>
      <c r="M23" s="231"/>
      <c r="N23" s="232"/>
      <c r="O23" s="233"/>
      <c r="P23" s="241"/>
      <c r="Q23" s="312"/>
      <c r="R23" s="312"/>
      <c r="S23" s="312"/>
      <c r="T23" s="312"/>
      <c r="U23" s="312"/>
      <c r="V23" s="312"/>
      <c r="W23" s="312"/>
      <c r="X23" s="312"/>
      <c r="Y23" s="312"/>
      <c r="Z23" s="312"/>
      <c r="AA23" s="312"/>
      <c r="AB23" s="313"/>
    </row>
    <row r="24" spans="1:28" ht="15">
      <c r="A24" s="364"/>
      <c r="B24" s="342"/>
      <c r="C24" s="343"/>
      <c r="D24" s="234"/>
      <c r="E24" s="235"/>
      <c r="F24" s="236"/>
      <c r="G24" s="234"/>
      <c r="H24" s="235"/>
      <c r="I24" s="236"/>
      <c r="J24" s="234"/>
      <c r="K24" s="235"/>
      <c r="L24" s="236"/>
      <c r="M24" s="234"/>
      <c r="N24" s="235"/>
      <c r="O24" s="236"/>
      <c r="P24" s="242"/>
      <c r="Q24" s="312"/>
      <c r="R24" s="312"/>
      <c r="S24" s="312"/>
      <c r="T24" s="312"/>
      <c r="U24" s="312"/>
      <c r="V24" s="312"/>
      <c r="W24" s="312"/>
      <c r="X24" s="312"/>
      <c r="Y24" s="312"/>
      <c r="Z24" s="312"/>
      <c r="AA24" s="312"/>
      <c r="AB24" s="313"/>
    </row>
    <row r="25" spans="1:28" ht="15">
      <c r="A25" s="364"/>
      <c r="B25" s="342"/>
      <c r="C25" s="343"/>
      <c r="D25" s="234"/>
      <c r="E25" s="235"/>
      <c r="F25" s="236"/>
      <c r="G25" s="234"/>
      <c r="H25" s="235"/>
      <c r="I25" s="236"/>
      <c r="J25" s="234"/>
      <c r="K25" s="235"/>
      <c r="L25" s="236"/>
      <c r="M25" s="234"/>
      <c r="N25" s="235"/>
      <c r="O25" s="236"/>
      <c r="P25" s="242"/>
      <c r="Q25" s="312"/>
      <c r="R25" s="312"/>
      <c r="S25" s="312"/>
      <c r="T25" s="312"/>
      <c r="U25" s="312"/>
      <c r="V25" s="312"/>
      <c r="W25" s="312"/>
      <c r="X25" s="312"/>
      <c r="Y25" s="312"/>
      <c r="Z25" s="312"/>
      <c r="AA25" s="312"/>
      <c r="AB25" s="313"/>
    </row>
    <row r="26" spans="1:28" ht="30.75" customHeight="1" thickBot="1">
      <c r="A26" s="302"/>
      <c r="B26" s="342"/>
      <c r="C26" s="343"/>
      <c r="D26" s="234"/>
      <c r="E26" s="235"/>
      <c r="F26" s="236"/>
      <c r="G26" s="234"/>
      <c r="H26" s="235"/>
      <c r="I26" s="236"/>
      <c r="J26" s="234"/>
      <c r="K26" s="235"/>
      <c r="L26" s="236"/>
      <c r="M26" s="234"/>
      <c r="N26" s="235"/>
      <c r="O26" s="236"/>
      <c r="P26" s="242"/>
      <c r="Q26" s="314"/>
      <c r="R26" s="314"/>
      <c r="S26" s="314"/>
      <c r="T26" s="314"/>
      <c r="U26" s="314"/>
      <c r="V26" s="314"/>
      <c r="W26" s="314"/>
      <c r="X26" s="314"/>
      <c r="Y26" s="314"/>
      <c r="Z26" s="314"/>
      <c r="AA26" s="314"/>
      <c r="AB26" s="315"/>
    </row>
    <row r="27" spans="1:28" ht="51.75" customHeight="1" thickBot="1">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7"/>
    </row>
    <row r="28" spans="1:40" ht="36.75" customHeight="1">
      <c r="A28" s="275" t="s">
        <v>87</v>
      </c>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8"/>
      <c r="AE28" s="92"/>
      <c r="AF28" s="92"/>
      <c r="AG28" s="92"/>
      <c r="AH28" s="92"/>
      <c r="AI28" s="92"/>
      <c r="AJ28" s="92"/>
      <c r="AK28" s="92"/>
      <c r="AL28" s="92"/>
      <c r="AM28" s="92"/>
      <c r="AN28" s="91"/>
    </row>
    <row r="29" spans="1:40" ht="25.5" customHeight="1">
      <c r="A29" s="300" t="s">
        <v>7</v>
      </c>
      <c r="B29" s="295" t="s">
        <v>8</v>
      </c>
      <c r="C29" s="296"/>
      <c r="D29" s="271" t="s">
        <v>9</v>
      </c>
      <c r="E29" s="272"/>
      <c r="F29" s="272"/>
      <c r="G29" s="272"/>
      <c r="H29" s="272"/>
      <c r="I29" s="272"/>
      <c r="J29" s="272"/>
      <c r="K29" s="272"/>
      <c r="L29" s="272"/>
      <c r="M29" s="272"/>
      <c r="N29" s="272"/>
      <c r="O29" s="273"/>
      <c r="P29" s="279" t="s">
        <v>10</v>
      </c>
      <c r="Q29" s="279" t="s">
        <v>95</v>
      </c>
      <c r="R29" s="279"/>
      <c r="S29" s="279"/>
      <c r="T29" s="279"/>
      <c r="U29" s="279"/>
      <c r="V29" s="279"/>
      <c r="W29" s="279"/>
      <c r="X29" s="279"/>
      <c r="Y29" s="279"/>
      <c r="Z29" s="279"/>
      <c r="AA29" s="279"/>
      <c r="AB29" s="329"/>
      <c r="AE29" s="92"/>
      <c r="AF29" s="92"/>
      <c r="AG29" s="92"/>
      <c r="AH29" s="92"/>
      <c r="AI29" s="92"/>
      <c r="AJ29" s="92"/>
      <c r="AK29" s="92"/>
      <c r="AL29" s="92"/>
      <c r="AM29" s="92"/>
      <c r="AN29" s="91"/>
    </row>
    <row r="30" spans="1:40" ht="60" customHeight="1">
      <c r="A30" s="301"/>
      <c r="B30" s="297"/>
      <c r="C30" s="298"/>
      <c r="D30" s="271" t="s">
        <v>68</v>
      </c>
      <c r="E30" s="272"/>
      <c r="F30" s="273"/>
      <c r="G30" s="271" t="s">
        <v>23</v>
      </c>
      <c r="H30" s="272"/>
      <c r="I30" s="273"/>
      <c r="J30" s="271" t="s">
        <v>24</v>
      </c>
      <c r="K30" s="272"/>
      <c r="L30" s="273"/>
      <c r="M30" s="271" t="s">
        <v>25</v>
      </c>
      <c r="N30" s="272"/>
      <c r="O30" s="273"/>
      <c r="P30" s="273"/>
      <c r="Q30" s="279"/>
      <c r="R30" s="279"/>
      <c r="S30" s="279"/>
      <c r="T30" s="279"/>
      <c r="U30" s="279"/>
      <c r="V30" s="279"/>
      <c r="W30" s="279"/>
      <c r="X30" s="279"/>
      <c r="Y30" s="279"/>
      <c r="Z30" s="279"/>
      <c r="AA30" s="279"/>
      <c r="AB30" s="329"/>
      <c r="AC30" s="86"/>
      <c r="AE30" s="92"/>
      <c r="AF30" s="92"/>
      <c r="AG30" s="92"/>
      <c r="AH30" s="92"/>
      <c r="AI30" s="92"/>
      <c r="AJ30" s="92"/>
      <c r="AK30" s="92"/>
      <c r="AL30" s="92"/>
      <c r="AM30" s="92"/>
      <c r="AN30" s="91"/>
    </row>
    <row r="31" spans="1:40" ht="18.75">
      <c r="A31" s="364"/>
      <c r="B31" s="340"/>
      <c r="C31" s="341"/>
      <c r="D31" s="231"/>
      <c r="E31" s="232"/>
      <c r="F31" s="233"/>
      <c r="G31" s="231"/>
      <c r="H31" s="232"/>
      <c r="I31" s="233"/>
      <c r="J31" s="231"/>
      <c r="K31" s="232"/>
      <c r="L31" s="233"/>
      <c r="M31" s="231"/>
      <c r="N31" s="232"/>
      <c r="O31" s="233"/>
      <c r="P31" s="241"/>
      <c r="Q31" s="312"/>
      <c r="R31" s="312"/>
      <c r="S31" s="312"/>
      <c r="T31" s="312"/>
      <c r="U31" s="312"/>
      <c r="V31" s="312"/>
      <c r="W31" s="312"/>
      <c r="X31" s="312"/>
      <c r="Y31" s="312"/>
      <c r="Z31" s="312"/>
      <c r="AA31" s="312"/>
      <c r="AB31" s="313"/>
      <c r="AD31" s="16"/>
      <c r="AE31" s="92"/>
      <c r="AF31" s="92"/>
      <c r="AG31" s="92"/>
      <c r="AH31" s="92"/>
      <c r="AI31" s="92"/>
      <c r="AJ31" s="92"/>
      <c r="AK31" s="92"/>
      <c r="AL31" s="92"/>
      <c r="AM31" s="92"/>
      <c r="AN31" s="91"/>
    </row>
    <row r="32" spans="1:40" ht="15" customHeight="1">
      <c r="A32" s="364"/>
      <c r="B32" s="342"/>
      <c r="C32" s="343"/>
      <c r="D32" s="234"/>
      <c r="E32" s="235"/>
      <c r="F32" s="236"/>
      <c r="G32" s="234"/>
      <c r="H32" s="235"/>
      <c r="I32" s="236"/>
      <c r="J32" s="234"/>
      <c r="K32" s="235"/>
      <c r="L32" s="236"/>
      <c r="M32" s="234"/>
      <c r="N32" s="235"/>
      <c r="O32" s="236"/>
      <c r="P32" s="242"/>
      <c r="Q32" s="312"/>
      <c r="R32" s="312"/>
      <c r="S32" s="312"/>
      <c r="T32" s="312"/>
      <c r="U32" s="312"/>
      <c r="V32" s="312"/>
      <c r="W32" s="312"/>
      <c r="X32" s="312"/>
      <c r="Y32" s="312"/>
      <c r="Z32" s="312"/>
      <c r="AA32" s="312"/>
      <c r="AB32" s="313"/>
      <c r="AE32" s="92"/>
      <c r="AF32" s="92"/>
      <c r="AG32" s="92"/>
      <c r="AH32" s="92"/>
      <c r="AI32" s="92"/>
      <c r="AJ32" s="92"/>
      <c r="AK32" s="92"/>
      <c r="AL32" s="92"/>
      <c r="AM32" s="92"/>
      <c r="AN32" s="91"/>
    </row>
    <row r="33" spans="1:40" ht="25.5" customHeight="1">
      <c r="A33" s="364"/>
      <c r="B33" s="342"/>
      <c r="C33" s="343"/>
      <c r="D33" s="234"/>
      <c r="E33" s="235"/>
      <c r="F33" s="236"/>
      <c r="G33" s="234"/>
      <c r="H33" s="235"/>
      <c r="I33" s="236"/>
      <c r="J33" s="234"/>
      <c r="K33" s="235"/>
      <c r="L33" s="236"/>
      <c r="M33" s="234"/>
      <c r="N33" s="235"/>
      <c r="O33" s="236"/>
      <c r="P33" s="242"/>
      <c r="Q33" s="312"/>
      <c r="R33" s="312"/>
      <c r="S33" s="312"/>
      <c r="T33" s="312"/>
      <c r="U33" s="312"/>
      <c r="V33" s="312"/>
      <c r="W33" s="312"/>
      <c r="X33" s="312"/>
      <c r="Y33" s="312"/>
      <c r="Z33" s="312"/>
      <c r="AA33" s="312"/>
      <c r="AB33" s="313"/>
      <c r="AE33" s="93"/>
      <c r="AF33" s="93"/>
      <c r="AG33" s="93"/>
      <c r="AH33" s="93"/>
      <c r="AI33" s="93"/>
      <c r="AJ33" s="93"/>
      <c r="AK33" s="93"/>
      <c r="AL33" s="93"/>
      <c r="AM33" s="93"/>
      <c r="AN33" s="91"/>
    </row>
    <row r="34" spans="1:40" ht="28.5" customHeight="1">
      <c r="A34" s="302"/>
      <c r="B34" s="342"/>
      <c r="C34" s="343"/>
      <c r="D34" s="234"/>
      <c r="E34" s="235"/>
      <c r="F34" s="236"/>
      <c r="G34" s="234"/>
      <c r="H34" s="235"/>
      <c r="I34" s="236"/>
      <c r="J34" s="234"/>
      <c r="K34" s="235"/>
      <c r="L34" s="236"/>
      <c r="M34" s="234"/>
      <c r="N34" s="235"/>
      <c r="O34" s="236"/>
      <c r="P34" s="242"/>
      <c r="Q34" s="314"/>
      <c r="R34" s="314"/>
      <c r="S34" s="314"/>
      <c r="T34" s="314"/>
      <c r="U34" s="314"/>
      <c r="V34" s="314"/>
      <c r="W34" s="314"/>
      <c r="X34" s="314"/>
      <c r="Y34" s="314"/>
      <c r="Z34" s="314"/>
      <c r="AA34" s="314"/>
      <c r="AB34" s="315"/>
      <c r="AC34" s="66"/>
      <c r="AE34" s="94"/>
      <c r="AF34" s="94"/>
      <c r="AG34" s="94"/>
      <c r="AH34" s="94"/>
      <c r="AI34" s="94"/>
      <c r="AJ34" s="94"/>
      <c r="AK34" s="94"/>
      <c r="AL34" s="94"/>
      <c r="AM34" s="94"/>
      <c r="AN34" s="91"/>
    </row>
    <row r="35" spans="1:40" ht="28.5" customHeight="1">
      <c r="A35" s="300" t="s">
        <v>7</v>
      </c>
      <c r="B35" s="279" t="s">
        <v>70</v>
      </c>
      <c r="C35" s="279" t="s">
        <v>8</v>
      </c>
      <c r="D35" s="279" t="s">
        <v>67</v>
      </c>
      <c r="E35" s="279"/>
      <c r="F35" s="279"/>
      <c r="G35" s="279"/>
      <c r="H35" s="279"/>
      <c r="I35" s="279"/>
      <c r="J35" s="279"/>
      <c r="K35" s="279"/>
      <c r="L35" s="279"/>
      <c r="M35" s="279"/>
      <c r="N35" s="279"/>
      <c r="O35" s="279"/>
      <c r="P35" s="279"/>
      <c r="Q35" s="279" t="s">
        <v>96</v>
      </c>
      <c r="R35" s="279"/>
      <c r="S35" s="279"/>
      <c r="T35" s="279"/>
      <c r="U35" s="279"/>
      <c r="V35" s="279"/>
      <c r="W35" s="279"/>
      <c r="X35" s="279"/>
      <c r="Y35" s="279"/>
      <c r="Z35" s="279"/>
      <c r="AA35" s="279"/>
      <c r="AB35" s="279"/>
      <c r="AC35" s="66"/>
      <c r="AE35" s="91"/>
      <c r="AF35" s="91"/>
      <c r="AG35" s="91"/>
      <c r="AH35" s="91"/>
      <c r="AI35" s="91"/>
      <c r="AJ35" s="91"/>
      <c r="AK35" s="91"/>
      <c r="AL35" s="91"/>
      <c r="AM35" s="91"/>
      <c r="AN35" s="91"/>
    </row>
    <row r="36" spans="1:40" ht="28.5" customHeight="1">
      <c r="A36" s="300"/>
      <c r="B36" s="279"/>
      <c r="C36" s="299"/>
      <c r="D36" s="123" t="s">
        <v>46</v>
      </c>
      <c r="E36" s="123" t="s">
        <v>47</v>
      </c>
      <c r="F36" s="123" t="s">
        <v>48</v>
      </c>
      <c r="G36" s="123" t="s">
        <v>49</v>
      </c>
      <c r="H36" s="123" t="s">
        <v>50</v>
      </c>
      <c r="I36" s="123" t="s">
        <v>51</v>
      </c>
      <c r="J36" s="123" t="s">
        <v>52</v>
      </c>
      <c r="K36" s="123" t="s">
        <v>53</v>
      </c>
      <c r="L36" s="123" t="s">
        <v>54</v>
      </c>
      <c r="M36" s="123" t="s">
        <v>55</v>
      </c>
      <c r="N36" s="123" t="s">
        <v>56</v>
      </c>
      <c r="O36" s="123" t="s">
        <v>57</v>
      </c>
      <c r="P36" s="123" t="s">
        <v>10</v>
      </c>
      <c r="Q36" s="297" t="s">
        <v>91</v>
      </c>
      <c r="R36" s="308"/>
      <c r="S36" s="308"/>
      <c r="T36" s="298"/>
      <c r="U36" s="297" t="s">
        <v>92</v>
      </c>
      <c r="V36" s="308"/>
      <c r="W36" s="308"/>
      <c r="X36" s="298"/>
      <c r="Y36" s="297" t="s">
        <v>93</v>
      </c>
      <c r="Z36" s="308"/>
      <c r="AA36" s="308"/>
      <c r="AB36" s="309"/>
      <c r="AC36" s="66"/>
      <c r="AE36" s="91"/>
      <c r="AF36" s="91"/>
      <c r="AG36" s="91"/>
      <c r="AH36" s="91"/>
      <c r="AI36" s="91"/>
      <c r="AJ36" s="91"/>
      <c r="AK36" s="91"/>
      <c r="AL36" s="91"/>
      <c r="AM36" s="91"/>
      <c r="AN36" s="91"/>
    </row>
    <row r="37" spans="1:40" ht="175.5" customHeight="1" thickBot="1">
      <c r="A37" s="87" t="str">
        <f>+C13</f>
        <v> Presentar 4 iniciativas a favor del derecho a una vida libre de violencias y acceso a la justicia para las mujeres ante las instancias pertinentes</v>
      </c>
      <c r="B37" s="88">
        <f>+AA13</f>
        <v>0.02</v>
      </c>
      <c r="C37" s="141">
        <f>+U13</f>
        <v>0.5</v>
      </c>
      <c r="D37" s="89"/>
      <c r="E37" s="89"/>
      <c r="F37" s="89"/>
      <c r="G37" s="89"/>
      <c r="H37" s="89"/>
      <c r="I37" s="89"/>
      <c r="J37" s="89"/>
      <c r="K37" s="89">
        <f>20%*0.5</f>
        <v>0.1</v>
      </c>
      <c r="L37" s="89">
        <f>20%*0.5</f>
        <v>0.1</v>
      </c>
      <c r="M37" s="89">
        <f>20%*0.5</f>
        <v>0.1</v>
      </c>
      <c r="N37" s="89">
        <f>20%*0.5</f>
        <v>0.1</v>
      </c>
      <c r="O37" s="89">
        <f>20%*C37</f>
        <v>0.1</v>
      </c>
      <c r="P37" s="90">
        <f>SUM(D37:O37)</f>
        <v>0.5</v>
      </c>
      <c r="Q37" s="174" t="s">
        <v>170</v>
      </c>
      <c r="R37" s="175"/>
      <c r="S37" s="175"/>
      <c r="T37" s="176"/>
      <c r="U37" s="321"/>
      <c r="V37" s="322"/>
      <c r="W37" s="322"/>
      <c r="X37" s="323"/>
      <c r="Y37" s="321"/>
      <c r="Z37" s="322"/>
      <c r="AA37" s="322"/>
      <c r="AB37" s="379"/>
      <c r="AC37" s="66"/>
      <c r="AM37" s="91"/>
      <c r="AN37" s="91"/>
    </row>
    <row r="38" spans="1:40" ht="28.5" customHeight="1">
      <c r="A38" s="316"/>
      <c r="B38" s="298"/>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7"/>
      <c r="AC38" s="66"/>
      <c r="AM38" s="91"/>
      <c r="AN38" s="91"/>
    </row>
    <row r="39" spans="1:40" ht="28.5" customHeight="1">
      <c r="A39" s="300" t="s">
        <v>13</v>
      </c>
      <c r="B39" s="310" t="s">
        <v>69</v>
      </c>
      <c r="C39" s="279" t="s">
        <v>14</v>
      </c>
      <c r="D39" s="279"/>
      <c r="E39" s="279"/>
      <c r="F39" s="279"/>
      <c r="G39" s="279"/>
      <c r="H39" s="279"/>
      <c r="I39" s="279"/>
      <c r="J39" s="279"/>
      <c r="K39" s="279"/>
      <c r="L39" s="279"/>
      <c r="M39" s="279"/>
      <c r="N39" s="279"/>
      <c r="O39" s="279"/>
      <c r="P39" s="279"/>
      <c r="Q39" s="271" t="s">
        <v>89</v>
      </c>
      <c r="R39" s="272"/>
      <c r="S39" s="272"/>
      <c r="T39" s="272"/>
      <c r="U39" s="272"/>
      <c r="V39" s="272"/>
      <c r="W39" s="272"/>
      <c r="X39" s="272"/>
      <c r="Y39" s="272"/>
      <c r="Z39" s="272"/>
      <c r="AA39" s="272"/>
      <c r="AB39" s="318"/>
      <c r="AC39" s="66"/>
      <c r="AM39" s="94"/>
      <c r="AN39" s="91"/>
    </row>
    <row r="40" spans="1:29" ht="28.5" customHeight="1">
      <c r="A40" s="300"/>
      <c r="B40" s="311"/>
      <c r="C40" s="138" t="s">
        <v>15</v>
      </c>
      <c r="D40" s="138" t="s">
        <v>43</v>
      </c>
      <c r="E40" s="138" t="s">
        <v>44</v>
      </c>
      <c r="F40" s="138" t="s">
        <v>45</v>
      </c>
      <c r="G40" s="138" t="s">
        <v>58</v>
      </c>
      <c r="H40" s="138" t="s">
        <v>59</v>
      </c>
      <c r="I40" s="138" t="s">
        <v>60</v>
      </c>
      <c r="J40" s="138" t="s">
        <v>61</v>
      </c>
      <c r="K40" s="138" t="s">
        <v>62</v>
      </c>
      <c r="L40" s="138" t="s">
        <v>63</v>
      </c>
      <c r="M40" s="138" t="s">
        <v>64</v>
      </c>
      <c r="N40" s="138" t="s">
        <v>65</v>
      </c>
      <c r="O40" s="138" t="s">
        <v>66</v>
      </c>
      <c r="P40" s="138" t="s">
        <v>71</v>
      </c>
      <c r="Q40" s="271" t="s">
        <v>94</v>
      </c>
      <c r="R40" s="272"/>
      <c r="S40" s="272"/>
      <c r="T40" s="272"/>
      <c r="U40" s="272"/>
      <c r="V40" s="272"/>
      <c r="W40" s="272"/>
      <c r="X40" s="272"/>
      <c r="Y40" s="272"/>
      <c r="Z40" s="272"/>
      <c r="AA40" s="272"/>
      <c r="AB40" s="318"/>
      <c r="AC40" s="66"/>
    </row>
    <row r="41" spans="1:40" ht="24" customHeight="1">
      <c r="A41" s="353" t="str">
        <f>+A37</f>
        <v> Presentar 4 iniciativas a favor del derecho a una vida libre de violencias y acceso a la justicia para las mujeres ante las instancias pertinentes</v>
      </c>
      <c r="B41" s="368">
        <f>+B37</f>
        <v>0.02</v>
      </c>
      <c r="C41" s="76" t="s">
        <v>11</v>
      </c>
      <c r="D41" s="77"/>
      <c r="E41" s="77"/>
      <c r="F41" s="77"/>
      <c r="G41" s="77"/>
      <c r="H41" s="77"/>
      <c r="I41" s="77"/>
      <c r="J41" s="77"/>
      <c r="K41" s="77">
        <v>0.2</v>
      </c>
      <c r="L41" s="77">
        <v>0.2</v>
      </c>
      <c r="M41" s="77">
        <v>0.2</v>
      </c>
      <c r="N41" s="77">
        <v>0.2</v>
      </c>
      <c r="O41" s="77">
        <v>0.2</v>
      </c>
      <c r="P41" s="78">
        <f>SUM(D41:O41)</f>
        <v>1</v>
      </c>
      <c r="Q41" s="384" t="s">
        <v>153</v>
      </c>
      <c r="R41" s="404"/>
      <c r="S41" s="404"/>
      <c r="T41" s="404"/>
      <c r="U41" s="404"/>
      <c r="V41" s="404"/>
      <c r="W41" s="404"/>
      <c r="X41" s="404"/>
      <c r="Y41" s="404"/>
      <c r="Z41" s="404"/>
      <c r="AA41" s="404"/>
      <c r="AB41" s="405"/>
      <c r="AC41" s="66"/>
      <c r="AN41" s="91"/>
    </row>
    <row r="42" spans="1:29" ht="24" customHeight="1">
      <c r="A42" s="354"/>
      <c r="B42" s="369"/>
      <c r="C42" s="71" t="s">
        <v>12</v>
      </c>
      <c r="D42" s="15"/>
      <c r="E42" s="15"/>
      <c r="F42" s="15"/>
      <c r="G42" s="15"/>
      <c r="H42" s="15"/>
      <c r="I42" s="15"/>
      <c r="J42" s="15"/>
      <c r="K42" s="15">
        <v>0.2</v>
      </c>
      <c r="L42" s="15">
        <v>0.2</v>
      </c>
      <c r="M42" s="15">
        <v>0.2</v>
      </c>
      <c r="N42" s="15">
        <v>0.2</v>
      </c>
      <c r="O42" s="15">
        <v>0.2</v>
      </c>
      <c r="P42" s="17">
        <f>SUM(D42:O42)</f>
        <v>1</v>
      </c>
      <c r="Q42" s="406"/>
      <c r="R42" s="407"/>
      <c r="S42" s="407"/>
      <c r="T42" s="407"/>
      <c r="U42" s="407"/>
      <c r="V42" s="407"/>
      <c r="W42" s="407"/>
      <c r="X42" s="407"/>
      <c r="Y42" s="407"/>
      <c r="Z42" s="407"/>
      <c r="AA42" s="407"/>
      <c r="AB42" s="408"/>
      <c r="AC42" s="66"/>
    </row>
    <row r="43" spans="1:28" ht="17.25" customHeight="1" thickBot="1">
      <c r="A43" s="3"/>
      <c r="B43" s="4"/>
      <c r="C43" s="4"/>
      <c r="D43" s="4"/>
      <c r="E43" s="4"/>
      <c r="F43" s="4"/>
      <c r="G43" s="4"/>
      <c r="H43" s="4"/>
      <c r="I43" s="4"/>
      <c r="J43" s="4"/>
      <c r="K43" s="4"/>
      <c r="L43" s="4"/>
      <c r="M43" s="4"/>
      <c r="N43" s="4"/>
      <c r="O43" s="4"/>
      <c r="P43" s="4"/>
      <c r="Q43" s="4"/>
      <c r="R43" s="4"/>
      <c r="S43" s="4"/>
      <c r="T43" s="4"/>
      <c r="U43" s="4"/>
      <c r="V43" s="4"/>
      <c r="W43" s="4"/>
      <c r="X43" s="5"/>
      <c r="Y43" s="4"/>
      <c r="Z43" s="4"/>
      <c r="AA43" s="4"/>
      <c r="AB43" s="103"/>
    </row>
    <row r="44" spans="1:29" ht="54.75" customHeight="1">
      <c r="A44" s="153" t="s">
        <v>73</v>
      </c>
      <c r="B44" s="156" t="s">
        <v>76</v>
      </c>
      <c r="C44" s="157"/>
      <c r="D44" s="157"/>
      <c r="E44" s="157"/>
      <c r="F44" s="157"/>
      <c r="G44" s="158"/>
      <c r="H44" s="346" t="s">
        <v>74</v>
      </c>
      <c r="I44" s="347"/>
      <c r="J44" s="347"/>
      <c r="K44" s="347"/>
      <c r="L44" s="347"/>
      <c r="M44" s="347"/>
      <c r="N44" s="156" t="s">
        <v>76</v>
      </c>
      <c r="O44" s="157"/>
      <c r="P44" s="157"/>
      <c r="Q44" s="157"/>
      <c r="R44" s="157"/>
      <c r="S44" s="158"/>
      <c r="T44" s="330" t="s">
        <v>17</v>
      </c>
      <c r="U44" s="331"/>
      <c r="V44" s="331"/>
      <c r="W44" s="332"/>
      <c r="X44" s="156" t="s">
        <v>16</v>
      </c>
      <c r="Y44" s="157"/>
      <c r="Z44" s="157"/>
      <c r="AA44" s="157"/>
      <c r="AB44" s="339"/>
      <c r="AC44"/>
    </row>
    <row r="45" spans="1:29" ht="27" customHeight="1">
      <c r="A45" s="154"/>
      <c r="B45" s="325" t="s">
        <v>155</v>
      </c>
      <c r="C45" s="326"/>
      <c r="D45" s="326"/>
      <c r="E45" s="326"/>
      <c r="F45" s="326"/>
      <c r="G45" s="352"/>
      <c r="H45" s="348"/>
      <c r="I45" s="349"/>
      <c r="J45" s="349"/>
      <c r="K45" s="349"/>
      <c r="L45" s="349"/>
      <c r="M45" s="349"/>
      <c r="N45" s="325" t="s">
        <v>152</v>
      </c>
      <c r="O45" s="326"/>
      <c r="P45" s="326"/>
      <c r="Q45" s="326"/>
      <c r="R45" s="326"/>
      <c r="S45" s="352"/>
      <c r="T45" s="333"/>
      <c r="U45" s="334"/>
      <c r="V45" s="334"/>
      <c r="W45" s="335"/>
      <c r="X45" s="325" t="s">
        <v>75</v>
      </c>
      <c r="Y45" s="326"/>
      <c r="Z45" s="326"/>
      <c r="AA45" s="326"/>
      <c r="AB45" s="327"/>
      <c r="AC45"/>
    </row>
    <row r="46" spans="1:29" ht="27" customHeight="1" thickBot="1">
      <c r="A46" s="155"/>
      <c r="B46" s="159" t="s">
        <v>84</v>
      </c>
      <c r="C46" s="160"/>
      <c r="D46" s="160"/>
      <c r="E46" s="160"/>
      <c r="F46" s="160"/>
      <c r="G46" s="161"/>
      <c r="H46" s="350"/>
      <c r="I46" s="351"/>
      <c r="J46" s="351"/>
      <c r="K46" s="351"/>
      <c r="L46" s="351"/>
      <c r="M46" s="351"/>
      <c r="N46" s="159" t="s">
        <v>85</v>
      </c>
      <c r="O46" s="160"/>
      <c r="P46" s="160"/>
      <c r="Q46" s="160"/>
      <c r="R46" s="160"/>
      <c r="S46" s="161"/>
      <c r="T46" s="336"/>
      <c r="U46" s="337"/>
      <c r="V46" s="337"/>
      <c r="W46" s="338"/>
      <c r="X46" s="159" t="s">
        <v>86</v>
      </c>
      <c r="Y46" s="160"/>
      <c r="Z46" s="160"/>
      <c r="AA46" s="160"/>
      <c r="AB46" s="328"/>
      <c r="AC46"/>
    </row>
    <row r="47" spans="6:7" ht="15">
      <c r="F47" s="83"/>
      <c r="G47" s="80"/>
    </row>
    <row r="48" spans="6:7" ht="15">
      <c r="F48" s="84"/>
      <c r="G48" s="81"/>
    </row>
  </sheetData>
  <sheetProtection/>
  <mergeCells count="118">
    <mergeCell ref="B45:G45"/>
    <mergeCell ref="Y7:Z7"/>
    <mergeCell ref="A1:A4"/>
    <mergeCell ref="B1:Y1"/>
    <mergeCell ref="Z1:AB1"/>
    <mergeCell ref="B2:Y2"/>
    <mergeCell ref="Z2:AB2"/>
    <mergeCell ref="B3:Y4"/>
    <mergeCell ref="Z3:AB3"/>
    <mergeCell ref="Z4:AB4"/>
    <mergeCell ref="A11:B11"/>
    <mergeCell ref="C11:K11"/>
    <mergeCell ref="M11:Q11"/>
    <mergeCell ref="R11:V11"/>
    <mergeCell ref="W11:X11"/>
    <mergeCell ref="A7:B9"/>
    <mergeCell ref="C7:K9"/>
    <mergeCell ref="R7:T9"/>
    <mergeCell ref="U7:V9"/>
    <mergeCell ref="W7:X9"/>
    <mergeCell ref="A13:B13"/>
    <mergeCell ref="C13:Q13"/>
    <mergeCell ref="S13:T13"/>
    <mergeCell ref="V13:Y13"/>
    <mergeCell ref="AA13:AB13"/>
    <mergeCell ref="AA7:AB7"/>
    <mergeCell ref="Y8:Z8"/>
    <mergeCell ref="AA8:AB8"/>
    <mergeCell ref="Y9:Z9"/>
    <mergeCell ref="AA9:AB9"/>
    <mergeCell ref="D16:E16"/>
    <mergeCell ref="F16:G16"/>
    <mergeCell ref="H16:I16"/>
    <mergeCell ref="Q16:V16"/>
    <mergeCell ref="W16:AB16"/>
    <mergeCell ref="Y11:AB11"/>
    <mergeCell ref="C12:Z12"/>
    <mergeCell ref="Z17:AB17"/>
    <mergeCell ref="Q18:S18"/>
    <mergeCell ref="T18:V18"/>
    <mergeCell ref="W18:Y18"/>
    <mergeCell ref="Z18:AB18"/>
    <mergeCell ref="A15:B16"/>
    <mergeCell ref="D15:E15"/>
    <mergeCell ref="F15:G15"/>
    <mergeCell ref="H15:I15"/>
    <mergeCell ref="Q15:AB15"/>
    <mergeCell ref="G22:I22"/>
    <mergeCell ref="J22:L22"/>
    <mergeCell ref="M22:O22"/>
    <mergeCell ref="Q17:S17"/>
    <mergeCell ref="T17:V17"/>
    <mergeCell ref="W17:Y17"/>
    <mergeCell ref="G23:I26"/>
    <mergeCell ref="J23:L26"/>
    <mergeCell ref="M23:O26"/>
    <mergeCell ref="A20:AB20"/>
    <mergeCell ref="A21:A22"/>
    <mergeCell ref="B21:C22"/>
    <mergeCell ref="D21:O21"/>
    <mergeCell ref="P21:P22"/>
    <mergeCell ref="Q21:AB22"/>
    <mergeCell ref="D22:F22"/>
    <mergeCell ref="A41:A42"/>
    <mergeCell ref="B41:B42"/>
    <mergeCell ref="P31:P34"/>
    <mergeCell ref="Q31:AB34"/>
    <mergeCell ref="P23:P26"/>
    <mergeCell ref="Q23:AB26"/>
    <mergeCell ref="A27:AB27"/>
    <mergeCell ref="A23:A26"/>
    <mergeCell ref="B23:C26"/>
    <mergeCell ref="D23:F26"/>
    <mergeCell ref="A44:A46"/>
    <mergeCell ref="B44:G44"/>
    <mergeCell ref="H44:M46"/>
    <mergeCell ref="N44:S44"/>
    <mergeCell ref="T44:W46"/>
    <mergeCell ref="X44:AB44"/>
    <mergeCell ref="N45:S45"/>
    <mergeCell ref="X45:AB45"/>
    <mergeCell ref="B46:G46"/>
    <mergeCell ref="N46:S46"/>
    <mergeCell ref="X46:AB46"/>
    <mergeCell ref="A28:AB28"/>
    <mergeCell ref="A29:A30"/>
    <mergeCell ref="B29:C30"/>
    <mergeCell ref="D29:O29"/>
    <mergeCell ref="P29:P30"/>
    <mergeCell ref="Q29:AB30"/>
    <mergeCell ref="D30:F30"/>
    <mergeCell ref="G30:I30"/>
    <mergeCell ref="J30:L30"/>
    <mergeCell ref="M30:O30"/>
    <mergeCell ref="A31:A34"/>
    <mergeCell ref="B31:C34"/>
    <mergeCell ref="D31:F34"/>
    <mergeCell ref="G31:I34"/>
    <mergeCell ref="J31:L34"/>
    <mergeCell ref="M31:O34"/>
    <mergeCell ref="A35:A36"/>
    <mergeCell ref="B35:B36"/>
    <mergeCell ref="C35:C36"/>
    <mergeCell ref="D35:P35"/>
    <mergeCell ref="Q35:AB35"/>
    <mergeCell ref="Q36:T36"/>
    <mergeCell ref="U36:X36"/>
    <mergeCell ref="Y36:AB36"/>
    <mergeCell ref="Q41:AB42"/>
    <mergeCell ref="Q37:T37"/>
    <mergeCell ref="U37:X37"/>
    <mergeCell ref="Y37:AB37"/>
    <mergeCell ref="A38:AB38"/>
    <mergeCell ref="A39:A40"/>
    <mergeCell ref="B39:B40"/>
    <mergeCell ref="C39:P39"/>
    <mergeCell ref="Q39:AB39"/>
    <mergeCell ref="Q40:AB40"/>
  </mergeCells>
  <dataValidations count="3">
    <dataValidation type="textLength" operator="lessThanOrEqual" allowBlank="1" showInputMessage="1" showErrorMessage="1" errorTitle="Máximo 1.000 caracteres" error="Máximo 1.000 caracteres" sqref="U37:X37">
      <formula1>1000</formula1>
    </dataValidation>
    <dataValidation type="textLength" operator="lessThanOrEqual" allowBlank="1" showInputMessage="1" showErrorMessage="1" errorTitle="Máximo 2.000 caracteres" error="Máximo 2.000 caracteres" sqref="Q41:AB42 Q37:T37">
      <formula1>2000</formula1>
    </dataValidation>
    <dataValidation type="textLength" operator="lessThanOrEqual" allowBlank="1" showInputMessage="1" showErrorMessage="1" promptTitle="2.000 caracteres" errorTitle="Máximo 2.000 caracteres" error="Máximo 2.000 caracteres" sqref="Q23:AB26 Q31:AB34">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Sonia Yaneth Orjuela Perilla</cp:lastModifiedBy>
  <cp:lastPrinted>2020-07-22T23:36:30Z</cp:lastPrinted>
  <dcterms:created xsi:type="dcterms:W3CDTF">2011-04-26T22:16:52Z</dcterms:created>
  <dcterms:modified xsi:type="dcterms:W3CDTF">2021-01-19T15:47:25Z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0x0101008FFB75CC72BBF04887B0ACDDA5CFB885</vt:lpwstr>
  </property>
</Properties>
</file>