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firstSheet="4" activeTab="4"/>
  </bookViews>
  <sheets>
    <sheet name="Meta 1..n" sheetId="1" state="hidden" r:id="rId1"/>
    <sheet name="Meta 1_Paridad_Instancias" sheetId="2" r:id="rId2"/>
    <sheet name="Meta 3_Escuela" sheetId="3" r:id="rId3"/>
    <sheet name="Meta 4_Bancadas" sheetId="4" r:id="rId4"/>
    <sheet name="Meta 6_TEG_Instancias" sheetId="5" r:id="rId5"/>
    <sheet name="Territorialización PA" sheetId="6" r:id="rId6"/>
    <sheet name="Indicadores PA" sheetId="7" r:id="rId7"/>
    <sheet name="Instructivo" sheetId="8" r:id="rId8"/>
    <sheet name="Generalidades" sheetId="9" r:id="rId9"/>
    <sheet name="Hoja13" sheetId="10" state="hidden" r:id="rId10"/>
    <sheet name="Hoja1" sheetId="11" state="hidden" r:id="rId11"/>
  </sheets>
  <definedNames>
    <definedName name="_xlfn.IFERROR" hidden="1">#NAME?</definedName>
    <definedName name="_xlnm.Print_Area" localSheetId="1">'Meta 1_Paridad_Instancias'!$A$1:$AD$39</definedName>
    <definedName name="_xlnm.Print_Area" localSheetId="2">'Meta 3_Escuela'!$A$1:$AD$39</definedName>
    <definedName name="_xlnm.Print_Area" localSheetId="3">'Meta 4_Bancadas'!$A$1:$AD$41</definedName>
    <definedName name="_xlnm.Print_Area" localSheetId="4">'Meta 6_TEG_Instancias'!$A$1:$AD$43</definedName>
  </definedNames>
  <calcPr fullCalcOnLoad="1"/>
</workbook>
</file>

<file path=xl/comments1.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2.xml><?xml version="1.0" encoding="utf-8"?>
<comments xmlns="http://schemas.openxmlformats.org/spreadsheetml/2006/main">
  <authors>
    <author>Microsoft Office User</author>
    <author/>
    <author>Karen Paola Barraza Caro</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T23" authorId="2">
      <text>
        <r>
          <rPr>
            <sz val="11"/>
            <color theme="1"/>
            <rFont val="Calibri"/>
            <family val="2"/>
          </rPr>
          <t>Karen Paola Barraza Caro:
Se registra el valor resultante de liberaciones a los contratos 700,701,740.</t>
        </r>
      </text>
    </comment>
  </commentList>
</comments>
</file>

<file path=xl/comments3.xml><?xml version="1.0" encoding="utf-8"?>
<comments xmlns="http://schemas.openxmlformats.org/spreadsheetml/2006/main">
  <authors>
    <author>Microsoft Office User</author>
    <author/>
    <author>Karen Paola Barraza Caro</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T23" authorId="2">
      <text>
        <r>
          <rPr>
            <sz val="11"/>
            <color theme="1"/>
            <rFont val="Calibri"/>
            <family val="2"/>
          </rPr>
          <t xml:space="preserve">Karen Paola Barraza Caro:
Se registra el valor resultante de liberaciones a los contratos 718,699,690,754,744,614,663,653,640.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sharedStrings.xml><?xml version="1.0" encoding="utf-8"?>
<sst xmlns="http://schemas.openxmlformats.org/spreadsheetml/2006/main" count="1532" uniqueCount="533">
  <si>
    <t>SECRETARÍA DISTRITAL DE LA MUJER</t>
  </si>
  <si>
    <t>Código: DE-FO-05</t>
  </si>
  <si>
    <t xml:space="preserve">DIRECCIONAMIENTO ESTRATEGICO </t>
  </si>
  <si>
    <t xml:space="preserve">Versión: </t>
  </si>
  <si>
    <t xml:space="preserve">FORMULACIÓN Y SEGUIMIENTO  PLAN DE ACCIÓN </t>
  </si>
  <si>
    <t xml:space="preserve">Fecha de Emisión: </t>
  </si>
  <si>
    <t>Página 1 de 3</t>
  </si>
  <si>
    <t>NOMBRE DEL PROYECTO</t>
  </si>
  <si>
    <t>FECHA DE REPORTE</t>
  </si>
  <si>
    <t>dd/mm/aaaa</t>
  </si>
  <si>
    <t>TIPO DE REPORTE</t>
  </si>
  <si>
    <t>FORMULACION</t>
  </si>
  <si>
    <t>ACTUALIZACION</t>
  </si>
  <si>
    <t>SEGUIMIENTO</t>
  </si>
  <si>
    <t>PROPÓSITO</t>
  </si>
  <si>
    <t>LOGRO</t>
  </si>
  <si>
    <t>PROGRAMA</t>
  </si>
  <si>
    <t>DESCRIPCIÓN DE LA META (ACTIVIDAD MGA)</t>
  </si>
  <si>
    <t>MAGNITUD META VIGENCIA ACTUAL</t>
  </si>
  <si>
    <t>PONDERACIÓN META (%)</t>
  </si>
  <si>
    <t>PERIODO REPORTADO</t>
  </si>
  <si>
    <t>mmmm</t>
  </si>
  <si>
    <t>EJECUCIÓN PRESUPUESTAL DEL PROYECTO</t>
  </si>
  <si>
    <t>RESERVAS VIGENCIA ANTERIOR</t>
  </si>
  <si>
    <t>PRESUPUESTO ASIGNADO EN LA VIGENCIA ACTUAL</t>
  </si>
  <si>
    <t>Recursos Programados</t>
  </si>
  <si>
    <t>Recursos Ejecutados (giros)</t>
  </si>
  <si>
    <t>Recursos Ejecutados</t>
  </si>
  <si>
    <t>Recursos girados</t>
  </si>
  <si>
    <t xml:space="preserve">REPORTE METAS VIGENCIA ANTERIOR - Pendientes de cumplir por contratos sin ejecutar a 31.DIC (Reservas Presupuestales) </t>
  </si>
  <si>
    <t>DESCRIPCIÓN DE LA META (ACTIVIDAD)</t>
  </si>
  <si>
    <t>PROG.</t>
  </si>
  <si>
    <t>AVANCE TRIMESTRE</t>
  </si>
  <si>
    <t>TOTAL</t>
  </si>
  <si>
    <t>DESCRIPCIÓN CUALITATIVA DEL AVANCE POR META
(Logros y beneficios, y retrasos y alternativas de solución (2.000 caracteres))</t>
  </si>
  <si>
    <t>ENE</t>
  </si>
  <si>
    <t>FEB</t>
  </si>
  <si>
    <t>MAR</t>
  </si>
  <si>
    <t>ABR</t>
  </si>
  <si>
    <t>MAY</t>
  </si>
  <si>
    <t>JUN</t>
  </si>
  <si>
    <t>JUL</t>
  </si>
  <si>
    <t>AGO</t>
  </si>
  <si>
    <t>SEP</t>
  </si>
  <si>
    <t>OCT</t>
  </si>
  <si>
    <t>NOV</t>
  </si>
  <si>
    <t>DIC</t>
  </si>
  <si>
    <t>EXPLICACIÓN: Información correspondiente a reservas presupuestales.</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</si>
  <si>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</si>
  <si>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</si>
  <si>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</si>
  <si>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</si>
  <si>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</si>
  <si>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</si>
  <si>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</si>
  <si>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</si>
  <si>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</si>
  <si>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</si>
  <si>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</si>
  <si>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</si>
  <si>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</si>
  <si>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</si>
  <si>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</si>
  <si>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</si>
  <si>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</si>
  <si>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</si>
  <si>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</si>
  <si>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</si>
  <si>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</si>
  <si>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</si>
  <si>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</si>
  <si>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</si>
  <si>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</si>
  <si>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</si>
  <si>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</si>
  <si>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</si>
  <si>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</si>
  <si>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</si>
  <si>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</si>
  <si>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</si>
  <si>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</si>
  <si>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*Incluir tantas filas sean necesarias</t>
  </si>
  <si>
    <t>Código: DE-FO-5</t>
  </si>
  <si>
    <t>Versión: 09</t>
  </si>
  <si>
    <t>Fecha de Emisión: 10/01/2023</t>
  </si>
  <si>
    <t>X</t>
  </si>
  <si>
    <t>7676.Fortalecimiento a los liderazgos para la inclusión y equidad de género en la participación y la representación política en Bogotá</t>
  </si>
  <si>
    <t>5. Construir Bogotá Región con gobierno abierto, transparente y ciudadanía consciente</t>
  </si>
  <si>
    <t xml:space="preserve">52. Gobierno abierto </t>
  </si>
  <si>
    <t>404. Alcanzar la paridad en al menos el 50% de las instancias de participación del Distrito Capital</t>
  </si>
  <si>
    <t>Ofrecer asistencia técnica en las 20 localidades a instancias de participación y/o de coordinación para la promoción de la participación paritaria.</t>
  </si>
  <si>
    <t xml:space="preserve">MAGNITUD META VIGENCIA ACTUAL </t>
  </si>
  <si>
    <t>RESERVAS VIGENCIA ANTERIOR (en pesos, sin decimales)</t>
  </si>
  <si>
    <t>PRESUPUESTO ASIGNADO EN LA VIGENCIA ACTUAL (en pesos, sin decimales)</t>
  </si>
  <si>
    <t>AVANCE</t>
  </si>
  <si>
    <t>PROGRAMACION DE COMPROMISOS</t>
  </si>
  <si>
    <t>COMPROMISOS</t>
  </si>
  <si>
    <t>PROGRAMACION DE GIROS</t>
  </si>
  <si>
    <t>GIROS</t>
  </si>
  <si>
    <t>AVANCE MENSUAL</t>
  </si>
  <si>
    <t>Avances y Logros Mensual (2.000 caracteres)</t>
  </si>
  <si>
    <t>Avances y Logros Acumulado 
(2.000 caracteres)</t>
  </si>
  <si>
    <t xml:space="preserve"> 
En mayo el Equipo Técnico hizo incidencia de manera directa en 17 localidades: Barrios Unidos, Usme, Bosa, Fontibón, Usaquén, Suba, Engativá, Los Mártires, Teusaquillo, Antonio Nariño, Kennedy, Ciudad Bolívar, San Cristóbal, Rafael Uribe Uribe, Puente Aranda, Chapinero y Tunjuelito. La articulación e incidencia en el territorio se realizó con el Consejo Local de Juventud, ASOJUNTAS, Comité de productividad, Consejo Local de la Bicicleta, el Comité Operativo Local de Mujer y Género y el Comité Operativo Local de Envejecimiento y Vejez.  
En articulación con la Gerencia de Instancias del Instituto Distrital de la Participación y Acción Comunal (IDPAC) el Equipo participó en 3 encuentros locales en Kennedy, Fontibón y Engativá.  
Para el desarrollo del trabajo, se articuló con 8 Casas de Igualdad Oportunidades de Kennedy, Ciudad Bolívar, Engativá, Usme, Puente Aranda, San Cristóbal, Chapinero y Tunjuelito. Este ejercicio permitió trabajar con 466 personas, (406 mujeres y 60 hombres; 188 funcionarios/as y 278 representantes de la ciudadanía).</t>
  </si>
  <si>
    <t>En lo corrido del año se ha brindado asistencia técnica a instancias de participación local de en localidades (Barrios Unidos, Usme, Bosa, Fontibón, Usaquén, Suba, Engativá, Los Mártires, Teusaquillo, Antonio Nariño, Kennedy, Santa Fe, Ciudad Bolívar, San Cristóbal, Rafael Uribe Uribe, Puente Aranda, Chapinero y Tunjuelito).
A nivel distrital se ha trabajado con el Consejo Distrital de la Bicicleta, Consejo de Territorial de Planeación Distrital y los sectores de cultura y deporte, en estos últimos impulsando el proceso electoral de los Consejos Locales de cultura y deporte. A nivel territorial se ha articulado trabajado con diferentes instancias, como,  el Consejo Local de Deporte, Recreación, Actividad Física, Parques y Equipamientos recreo-deportivos -DRAFE-, el Consejo Local de Arte Cultura y Patrimonio CLACP, el Consejo Local de la Bicicleta, la Comisión Ambiental Local, Consejos de Juventud, el Comité Operativo Local de Mujer y Género, con ASOJUNTAS, Comité de productividad y Comité Operativo Local de Envejecimiento y Vejez. 
Desde el 2022 la SDMujer, viene afianzando su trabajo con el Consejo Distrital de la Bicicleta, desarrollando asistencia técnica través de sensibilizaciones, ejercicios de diálogo e intercambio de ideas para entender dimensión política y técnica del principio, en este sentido el Equipo realizó recomendaciones al Decreto Distrital 495 de 2019 para garantizar la paridad en esta instancia. Para este año,  se verificó que la recomendación fue adoptada y en el nuevo Decreto 498 de 2022 la conformación de la instancia debe regirse bajo el principio de paridad. 
En desarrollo de las acciones de asistencia se ha trabajado con un total de 1119 personas, discriminados de la siguiente forma: a. febrero se trabajó con 14 personas (13 mujeres y 1 hombres; 11 funcionarios/as y 3 representantes de la ciudadanía), b. Marzo se trabajó con 288 personas (244 mujeres y 44 hombres; 79 funcionarios/as y 209 representantes de la ciudadanía), c. Abril se trabajó con 351 personas (245 mujeres y 106 hombres; 134 funcionarios/as y 217 representantes de la ciudadanía) y, d. Mayo se trabajó con 466 personas (406 mujeres y 60 hombres; 188 funcionarios/as y 278 representantes de la ciudadanía).</t>
  </si>
  <si>
    <t>No se identifican retrasos</t>
  </si>
  <si>
    <t>La asistencia técnica para la promoción de la paridad a instancias a nivel local y distrital contribuye a avanzar y  dar sostenibilidad a la participación incidente de las mujeres en sus diversidades  y al fortalecimiento de su participación y su representación. En los procesos de acompañamiento se realizan procesos de apropiación del marco jurídico, conceptual e internacional de la paridad,  la importancia de la aplicabilidad y sostenibilidad a largo plazo en el territorio.</t>
  </si>
  <si>
    <t>1.1 Ofrecer asistencia técnica a las 20 localidades a instancias de participación y/o de coordinación para la promoción de la participación paritaria.</t>
  </si>
  <si>
    <t xml:space="preserve">En mayo se logró hacer gestión y articulación con las referentas de 8 casas de igualdad para incidir en las localidades de Kennedy, Ciudad Bolívar, Engativá, Usme, Puente Aranda, San Cristóbal, Chapinero y Tunjuelito. Se trabajó con un total de 466 personas, de las cuales 406 fueron mujeres, 60 hombres, de estos 188 funcionarios/as y 278 representantes de la ciudadanía.  El Equipo realizó la charla "hablemos de paridad", para sensibilizar sobre el concepto de paridad, el marco normativo internacional e institucional ante el Comité Local de Productividad de Bosa, el Consejo Local de la Bicicleta de Mártires, en el Consejo Local de Juventud de Usme, en los Comités Operativos Locales de Vejez y Envejecimiento de Teusaquillo y Suba, en los COLMYEG de Antonio Nariño y Usme. También se realizó el juego “escalera por la paridad” en los encuentros de instancias del IDPAC, en Fontibón y Engativá, identificando la necesidad de abordar la violencia contra las mujeres en las instancias, ya que en los encuentros algunos hombres manifestaron resistencia al concepto con intervenciones agresivas.  
En los Encuentros Locales de Instancias de Usaquén y Engativá se trabajó con las mujeres con el objetivo de identificar demandas y necesidades para la actualización de su agenda de derechos. En Barrios Unidos se viene trabajando una mesa de fortalecimiento a la participación con mujeres de distintas instancias en este sentido.  
Para este mes se trabajó en 17 localidades: Barrios Unidos, Usme, Bosa, Fontibón, Usaquén, Suba, Engativá, Los Mártires, Teusaquillo, Antonio Nariño, Kennedy, Ciudad Bolívar, San Cristóbal, Rafael Uribe Uribe, Puente Aranda, Chapinero y Tunjuelito. </t>
  </si>
  <si>
    <t xml:space="preserve">Vincular 4800 mujeres a los procesos formativos para el desarrollo de capacidades de incidencia, liderazgo, empoderamiento y participación política de las Mujeres </t>
  </si>
  <si>
    <t xml:space="preserve">En mayo se vincularon 237 mujeres nuevas a la Escuela Política, y se realizaron 4 ciclos de formación y una Tertulia: 
 1. Ciclo virtual “Oratoria y negociación para la incidencia” que inició el 11 de abril y cerró el 11 de mayo - logrando vincular un total de 195 mujeres, de las cuales se certificaron 136. 
 - Tertulia I "Recogiendo saberes" que se desarrolló el 30 de mayo y se vincularon 44 mujeres (derivado del ciclo de Oratoria).  
2. Ciclo Fortalecimiento de la participación de las mujeres en las instancias de participación local y distrital - con un seminario presencial "Liderazgo de las mujeres en instancias de participación" vinculando 97 mujeres. 
 3. Ciclo presencial - Fortalecimiento político y construcción de agendas para las mujeres localidad Los Mártires, se desarrollaron 4 módulos vinculando 28 mujeres de 3 localidades (Mártires, Puente Aranda y Barrios unidos). 
 4. Ciclo “Formación para la Democracia” en alianza con el Instituto Holandés para la Democracia Multipartidaria - NIMD dirigido a candidatas. Se han desarrollado dos jornadas vinculado a 55 mujeres candidatas que cuentan con ejercicios de representación en sus localidades y aspiran a avales de partidos. 
Para este mes el equipo Diseñó el Ciclo de Paz: “El Derecho a la Paz y la Participación como Agenda Política de las Mujeres que iniciaría el 15 de junio de 2023. </t>
  </si>
  <si>
    <t xml:space="preserve">La Escuela Política ha vinculado 583 mujeres en ciclos de formación para el fortalecimiento de sus liderazgos, hasta el momento se han realizado 4 ciclos de formación:
1. Ciclo virtual "Oratoria y negociación para la incidencia política" que inició en abril y cerró en mayo, se vincularon 195 mujeres, y se certificaron 136. Este fue un espacios orientado a generar conceptos y herramientas de oratoria y negociación, mecanismos que las equipan de seguridad y apropiación para hablarle a un público y comunicar una idea. El ciclo se desarrolló en cuatro sesiones, a. Contexto y la propuesta pedagógica de la escuela, b. La negociación como un proceso de comunicación, c. Consejos prácticos y recomendaciones que les permitan a las mujeres reconocer sus temores al hablar en público y la d. Elaboración y desarrollo de un discurso teniendo en cuenta lo visto en las jornadas anteriores.  
1.1. Del ciclo de oratoria se derivó la Tertulia I "Recogiendo saberes", se buscó con el espacio poner en práctica lo aprendido en el Ciclo de Oratoria y generar redes de confianza.
2. Ciclo Liderazgo de las mujeres en instancias de participación se inició en mayo con el seminario presencial “La incidencia política en instancias de participación y toma de decisión, como oportunidad para el empoderamiento político de las mujeres" que se hizo el 23 de mayo de 2023.
3. Ciclo de Fortalecimiento político y construcción de agendas para las mujeres usuarias de la CIOM Mártires, se han desarrollado 4 sesiones.
4. Ciclo  “Formación para la Democracia” en alianza con el Instituto Holandés para la Democracia Multipartidaria - NIMD dirigido a candidatas.
- El Foro Distrital “Las mujeres y el poder en Bogotá” que propició el diálogo con lideresas y directivas distritales, sobre el derecho a la participación y representación política de las mujeres, se reconoce que han logrado incidir y llegar al poder para transformar sus realidades y aportar en importantes cambios sociales. 
- Participación en la jornada conmemorativa del 8M, se ganó en visibilidad e interés de las mujeres por vincularse a la Escuela. </t>
  </si>
  <si>
    <t xml:space="preserve">No se identifican retrasos   </t>
  </si>
  <si>
    <t xml:space="preserve">La Clínica Política “Lidera – Par”. Formación política para la incidencia: implementa procesos de formación política, con ciclos dirigidos a mujeres diversas y con intereses diferenciados. Se combinan herramientas, contenidos técnicos y procesos de asistencia técnica, para acompañar a las mujeres con iniciativas concretas para la cualificación de su liderazgo, la Clínica Política Lidera- Par forma a mujeres con aspiraciones políticas o simplemente con espíritu de liderazgo y las prepara para incursionar en la vida pública. 
El proceso de formación, sumadas a las reflexiones que comparten las mujeres, permiten construir un espacio de confianza en donde ellas encuentran sus fortalezas y la seguridad para buscar bien sea caminos de solución o estrategias para las negociaciones o técnicas que les ayuden a reconocer la importancia de su propia voz. 
La Escuela Política Liderar Par  ha permitido a las mujeres adquirir herramientas para hablar en público y aterrizar sus ideas, discursos y aprendizajes a sus ejercicios de representación, liderazgo e incidencia en las diferentes instancias y espacios de participación.
</t>
  </si>
  <si>
    <t xml:space="preserve">3.1 Vincular 1200 mujeres a los procesos formativos para el desarrollo de capacidades de incidencia, liderazgo, empoderamiento y participación política de las Mujeres </t>
  </si>
  <si>
    <t>En mayo se realizaron 4 ciclos de Ciclos de formación y una Tertulia:
1. Ciclo virtual "Oratoria y negociación para la incidencia política" inició en abril y cerró en mayo. Se vincularon 195 mujeres y certificaron 136. Orientado a generar conceptos y herramientas de oratoria y negociación, permite fortalecer habilidades para hablar en público. Aprendieron sobre técnicas de respiración, construcción de discursos, organizaciones y transmisión de ideas orales y escritas. Lo que permite a las mujeres enfrentarse a espacios públicos con determinación y expresar sus ideas. Participaron mujeres de 19 localidades exceptuando la localidad de Sumapaz. 
De este ciclo se derivó la Tertulia I "Recogiendo saberes" para poner en práctica lo aprendido y generar redes de confianza, vinculando 44 mujeres de 15 localidades exceptuando San Cristóbal, Fontibón, Candelaria y Sumapaz.
2. Ciclo Liderazgo de las mujeres en instancias de participación, seminario “La incidencia política en instancias de participación y toma de decisión, como oportunidad para el empoderamiento político de las mujeres", para fomentar un espacio de diálogo y fortalecer las estrategias de posicionamiento de las agendas políticas de las mujeres desde sus diversidades en las instancias de participación local y distrital, y en escenarios de planeación local. 
3. Ciclo de Fortalecimiento político y construcción de agendas para las mujeres  usuarias CIOM Mártires, desarrollado en 4 sesiones, vinculando 28 mujeres  (Los Mártires, Puente Aranda y Barrios Unidos).
4. Ciclo  “Formación para la Democracia” con el Instituto Holandés para la Democracia Multipartidaria - NIMD dirigido a candidatas que aspiran a avales de partidos, vinculando 55 mujeres de 18 localidades, exceptuando Puente Aranda y Sumapaz. 
El equipo Diseñó el Ciclo de Paz: “El Derecho a la Paz y la Participación como Agenda Política de las Mujeres que iniciaría el 15 de junio de 2023.</t>
  </si>
  <si>
    <t>Ofrecer asistencia técnica a 19 instancias que incluyen las Bancadas de Mujeres de las Juntas Administradoras Locales y la Mesa Multipartidista de género en el Distrito Capital</t>
  </si>
  <si>
    <t xml:space="preserve">En mayo, se da continuidad al trabajo de acompañamiento y asistencia técnica a las Bancadas de Mujeres, para retomar sus planes de acción, materializar estos planes en donde no se han hecho y hacer asistencia técnica a los temas de coyuntura que se presenten. Se hizo gestión en 10 localidades de manera directa (Santafé, Puente Aranda, Antonio Nariño, Sumapaz, Engativá, Teusaquillo, Tunjuelito, Bosa, Usaquén y Rafel Uribe Uribe). 
El 17 de mayo se realizó un encuentro virtual extraordinario de Mesa Distrital Multipartidaria de Género, se convocó a 15 partidos y movimientos políticos, y se contó con la participación de 11 (Partido Cambio Radical, Partido Liberal, Partido de la U, Partido Dignidad, Partido Salvación Nacional, Partido Colombia Justa Libres, Partido Comunes, Partido Polo Democrático, Partido Alianza Verde, Partido UP y Partido Alianza Social Indígena -ASI-).
</t>
  </si>
  <si>
    <t xml:space="preserve">En lo corrido de la vigencia se ha brindado asistencia técnica a Edilesas de  13 localidades (Usaquén, Chapinero, Santa Fe, Tunjuelito, Bosa, Engativá, Suba, Teusaquillo, Antonio Nariño, Puente Aranda, La Candelaria, Rafael Uribe Uribe, Sumapaz), en las localidades donde existen bancadas, el Equipo Profesional acompaña la formulación e implementación del Plan de Acción. Hasta el momento, se han conformado  10 bancadas de mujeres, se ha trabajado con 9 de estos espacios (Antonio Nariño, Puente Aranda, Chapinero, Teusaquillo, Engativá, Sumapaz, Bosa, Santa Fe,  Tunjuelito). 
En el Encuentro de la Mesa Multipartidaria, cumpliendo lo acordado el 11 de abril de 2023, se determinó la realización de mesas de seguimiento técnico para identificar los obstáculos que enfrentan las mujeres en el ejercicio de sus liderazgos y participación política. En el Encuentro de mayo se definió la metodología de trabajo para el desarrollo de las Mesas Técnicas. 
Se definieron las temáticas a desarrollar en las 3 mesas, Coyuntura Electoral, Violencia contra las mujeres en política y Seguridad y medidas de protección en la coyuntura electoral. 
Continua el trabajo articulado con el Instituto Holandés para la Democracia y se activan los diálogos con los diferentes partidos y movimientos políticos con el objetivo de activar la Mesa Multipartidaria y se brindó información sobre el lanzamiento de la Escuela de Formación para futuras candidatas a cargos electorales. El Equipo logró revisar y dar sus recomendaciones a los documentos de Proyecto de Acuerdo de los reglamentos internos de las JAL de 4 localidades (Puente Aranda, Bosa, Antonio Nariño y Sumapaz), con el objetivo de crear  la comisión permanente para la Equidad de la Mujer y Género e incorporar el uso del lenguaje incluyente en la corporación.
Para el mes de mayo se dio continuidad al trabajo con las Bancadas conformadas en 2022 de 10 localidades, con el objetivo de formular o acompañar la ejecución de sus planes de acción. Además se lleva a cabo el segundo encuentro de la Mesa Distrital Multipartidaria de Género. </t>
  </si>
  <si>
    <t>Para el mes de abril se programó el desarrollo del trabajo en 10 localidades, sin embargo, el Equipo Técnico solo logró trabajar en 6, la coyuntura electoral ha incidido en la dinámica de participación de las edilesas, algunas de ellas han manifestaron que serán candidatas para las próximas elecciones. Por el momento, su interés está centrado en el proceso electoral. Sin embargo, revisando los datos de territorialización de la meta se constata que se ha trabajado en 12 localidades, lo que significa un avance del 60% en la meta.
Desde la Dirección de Territorialización se elevará correo de alerta al Equipo de Trabajo de la Meta4 de Bancadas sobre la programación de la misma para el mes de mayo y se les recomendará el diseño de actividades novedosas que sean atractivas a las Edilesas para superar las dificultades de este contexto electoral.</t>
  </si>
  <si>
    <t xml:space="preserve">La conformación  de bancadas informales y verticales de mujeres de las JAL además de fortalecer la democracia, son una fuerza representativa que tiene potencia, visibilidad y poder de incidencia, es  una acción política colectiva que logra mejores resultados en la representación de las apuestas comunes por los derechos de las mujeres y, además,  potencia las capacidades políticas de las mujeres, enfrentando las violencias y discriminaciones que viven en su quehacer político.  
El acompañamiento a la Mesa Distrital Multipartidaria de Género permite reflexionar sobre la favorabilidad de los partidos políticos para la participación de las mujeres en escenarios de poder y toma de decisiones en Bogotá, y construir conjuntamente procesos de fortalecimiento de la participación e incidencia de las mujeres en estos espacios. 
</t>
  </si>
  <si>
    <t>4.1 Ofrecer asistencia técnica a 18 bancadas de mujeres de Juntas Administradoras Locales para su conformación y dinamización.</t>
  </si>
  <si>
    <t xml:space="preserve">En mayo se da continuidad al trabajo de acompañamiento y asistencia técnica a las Bancadas de Mujeres para retomar sus planes de acción, materializar estos planes en donde no se han hecho y hacer asistencia técnica a los temas de coyuntura que se presenten. Este acompañamiento se dio a las bancadas conformadas en Puente Aranda, Tunjuelito, y Antonio Nariño. A demás de esto, se realizaron asistencias técnicas para la atención a las violencias contra las mujeres en política y la activación de la ruta de atención, contando con el acompañamiento de la profesional Ana Paula Castro especialista en Violencia Contra las Mujeres en Política -VCMP. Por su parte, se continuó con el proceso de construcción del Plan de acción de la bancada de Sumapaz, en temas de economía, eliminación de violencias y formación. Para este mes se realizó el encuentro “Hablemos de lo que nos une” en localidad de Engativá, con el objetivo de contribuir a la reconstrucción del tejido social de las mujeres, identificar sus necesidades y propuestas de cara a la actualización de la agenda local de mujeres.  
La asistencia y acompañamiento técnico se realizó en 10 Localidades: Santafé, Puente Aranda, Antonio Nariño, Sumapaz, Engativá, Teusaquillo, Tunjuelito, Bosa, Usaquén y Rafel Uribe Uribe. Logrando la participación de 128 personas, de estas 121 fueron mujeres, 7 hombres, y de este total, 95 personas representantes de la ciudadanía y colectivos de mujeres y 33 edilesas. Finalmente, se logró trabajar con las referentas de 2 casas de igualdad, Engativá y Puente Aranda.  </t>
  </si>
  <si>
    <t xml:space="preserve">4,2 Convocar y brindar asistencia técnica a la Mesa Multipartidaria de género en el Distrito Capital </t>
  </si>
  <si>
    <t xml:space="preserve">El 17 de mayo se realizó un encuentro extraordinario de Mesa Distrital Multipartidaria de Género, el equipo contactó a 15 partidos y/o movimientos y se logra la participación de representantes de 11 de estos (Santafé, Puente Aranda, Antonio Nariño, Sumapaz, Engativá, Teusaquillo, Tunjuelito, Bosa, Usaquén y Rafel Uribe Uribe).  
En el encuentro extraordinario de la Mesa, cumpliendo lo acordado el 11 de abril de 2023, se determinó la realización de mesas de seguimiento técnico para identificar los obstáculos que enfrentan las mujeres en el ejercicio de sus liderazgos y participación política y se acordó la metodología de trabajo para el desarrollo de las Mesas Técnicas.  
Se definieron las temáticas a desarrollar: 1. Coyuntura Electoral, 2. Violencia contra las mujeres en política y, 3. Seguridad y medidas de protección en la coyuntura electoral. A través de la metodología "Café del mundo", se busca que, por cada mesa se discuta en grupos pequeños que van rotando a medida que se desarrolla la sesión.  Para concretar esta propuesta, se realizaron dos actividades virtuales: uno encuentro para la construcción de la metodología del encuentro extraordinario de MDMG el día 9 de mayo y el otro, el encuentro extraordinario de la Mesa para la construcción de insumos y metodologías de las mesas técnicas. 
</t>
  </si>
  <si>
    <t>Brindar a 60 instancias, incluidos los Fondos de Desarrollo Local, el servicio de asistencia técnica para la transversalización de los enfoques de género e interseccionalidad en los procesos de presupuesto participativo</t>
  </si>
  <si>
    <t xml:space="preserve">Durante el mes de mayo, como se puede verificar en la territorialización, se ha brindado Asistencia Técnica para la transversalización de los enfoques de la Política Pública de Mujer y Equidad de Género para los proyectos de inversión local y la presupuestación participativa en 52 instancias (20COLMYG/CLM, 16 CPL y 16 FDL). 
Se brindó asistencia a 18 COLMYEG y 2 CLM. Se contó con la participación de 70 mujeres nuevas.
Se brindó asistencia y acompañó a 32 Consejeras de 16 Consejos Locales de Planeación (Usaquén, Chapinero, Los Mártires, Santafé, La Candelaria, Antonio Nariño, Rafael Uribe Uribe, San Cristóbal, Tunjuelito, Engativá, Fontibón, Kennedy, Bosa, Puente Aranda, Suba, Ciudad Bolívar). 
Se brindó asistencia técnica a 16 Fondos de Desarrollo Local - FDL (exceptuando Santa Fe, Kennedy, Suba, Teusaquillo y La Candelaria), La asistencia se realiza en la Mesa mensual de Trabajo de la que participan personas Referentes Locales de Mujer y Género de las Alcaldías y en las Mesas Técnicas de acompañamiento a los proyectos de inversión local, este mes se realizaron 14 mesas. </t>
  </si>
  <si>
    <t xml:space="preserve">En lo corrido de la vigencia se ha trabajado con 55 instancias (Consejos Locales de Planeación, Fondos de Desarrollo Local y Comités Operativos Locales de Mujer y Equidad de Género) en las 20 localidades.  Se da continuidad a los procesos de asistencia técnica a las Alcaldía Locales para la incorporación de los enfoques de la Política Pública, acompañando las Mesas Técnicas de los proyecto de inversión y la mesa mensual de Referentes Locales. Con los Comités Operativos Locales - COLMyEG y/o Consejos Locales de Mujeres -CLM se continúa el trabajo en torno a los Planes de Transversalización, normativa de actualización de los COLMyEG y se brinda información sobre la Fase2 -2023 de presupuestos participativos. 
El acompañamiento a los COLMyEG garantiza a las mujeres información sobre el avance en la ejecución de diferentes proyectos de inversión específicos del sector mujeres, para la vigencia 2022 o 2023, además de conocer el ejercicio de asistencia técnica desarrollado con la Alcaldía para la formulación de los proyectos de inversión 2023 que a la fecha no han sido contratados.
Para el caso de los Consejos de Planeación Local - CPL, se evidencia la disposición de las Consejeras para fortalecer sus ejercicios participación incidente tanto en lo Local como en lo Distrital, para ello, con el objetivo de fortalecer su quehacer y visibilización se están articulando con otras instancias de participación los territorios. Se consolida la RED de Consejeras de Planeación.
 </t>
  </si>
  <si>
    <t>El acompañamiento técnico desarrollado con los FDL, CLP y los COLMYG/CLM permite avanzar en la formulación de proyectos de inversión en las localidades que visibilicen e implementen las agendas políticas de las mujeres y las propuestas priorizadas en presupuestos participativos. 
Así mismo, los procesos de asistencia técnica a las mujeres y funcionarios(as), de estas instancias, permiten la apropiación de la importancia de los presupuestos sensibles al género en el desarrollo de las localidades, de tal forma, seguir promoviendo la sostenibilidad y efectiva ejecución de los presupuestos ganados por la ciudadanía en el marco de los encuentros locales y procesos de presupuestos participativos. De igual forma, permite a las alcaldías contar con los lineamientos técnicos necesarios para la incorporación de los enfoques de la PPMYEG en los proyectos de inversión local. 
La Asistencia Técnica a las Consejeras de Planeación les ha permitido reconocer la importancia del trabajo colectivo, identificar posibles diferencias y tensiones en la Red, así como su vía de trámite. Reconocen y validan los ejercicios de incidencia desarrollados en cada localidad con protagonismo de consejeras tanto en Presupuestos Participativos, como en el seguimiento a la ejecución de proyectos.</t>
  </si>
  <si>
    <t>6.1 Brindar a 20 FDL asistencia técnica para la transversalización de los enfoques de género e interseccionalidad en los procesos de presupuesto participativo.</t>
  </si>
  <si>
    <t xml:space="preserve">En mayo se brindó asistencia técnica a 16 Fondos de Desarrollo Local - FDL (exceptuando Santa Fe, Kennedy, Suba, Teusaquillo y La Candelaria), para la transversalización de los enfoques de la Política Pública de Mujeres en los procesos de planeación y presupuestación local, contando con la participación de 4 personas, servidores/as, nuevos. Se realizó el Balance Planes Locales de Transversalización - 2023, identificando el número de jornadas de sensibilización y proyectos priorizados para transversalizar; se aborda la información relativa a la actualización normativa COLMYG, se aclaran algunas inquietudes sobre el proceso de actualización, se reitera la importancia de firmar los actos administrativos en julio. Se presentó el estado de avance en la construcción anexo técnico del sector mujeres, que está en revisión por parte de SDGobierno. Y se brinda información sobre presupuestos participativos fase 2-2023, se resalta la necesidad de articular las estrategias para el desarrollo de los laboratorios cívicos. 
Adicional, con el fin de fortalecer la asistencia técnica con FDL, el equipo desarrolló 14 Mesas de acompañamiento en 8 localidades (Usaquén, Tunjuelito, Bosa, Engativá, Suba, Los Mártires, Antonio Nariño y La Candelaria) para brindar orientaciones desde la PPMYEG y las competencias del sector para las diferentes etapas de planeación de los proyectos. </t>
  </si>
  <si>
    <t>6.2 Brindar a 20 CPL asistencia técnica para la transversalización de los enfoques de género e interseccionalidad en los procesos de presupuesto participativo.</t>
  </si>
  <si>
    <t xml:space="preserve">En mayo se realizaron dos reuniones de la RED una presencial y otra virtual, contando con la participación de 32 Consejeras de 16 Localidades. La Asistencia Técnica a las Consejeras busca fortalecer sus liderazgos y capacidades de incidencia política y acción colectiva. Desde la SDMujer se está consolidando una estrategia de formación e intercambio de experiencias entre ellas, con las localidades y otras áreas de la Secretaría y actores estratégicos. En los espacios de trabajo, las Consejeras reconocen los avances y retos del rol de seguimiento que realizan los CPL y la oportunidad de movilización de los intereses e iniciativas de las comunidades de diferentes sectores sociales; se considera importante trabajar en torno a la comunicación estratégica, para ello es necesario diagnosticar acerca de cómo se entiende y se implementa para lograr resultados de promoción y de incidencia para los derechos de las mujeres; así mismo, se reconoce la importancia de la incidencia colectiva, de manera concreta, en el Plan Nacional de Desarrollo; o en los procesos de seguimiento local presentando informes en las sesiones de rendición de cuentas. 
CPL. se realizaron las siguientes actividades: 
1. Gestión de reuniones con la Gerencia de instancias del IDPAC y la posible reglamentación del Acuerdo 878 de 2023. 
2. Se realizó un primer taller de Comunicación estratégica para la incidencia con la profesional de comunicaciones de la escuela Lidera Par.
3. Se acompañó a 5 consejeras en la reunión con la comisión del Consejo Territorial de Planeación y la Secretaría Distrital de Planeación en el IDPAC; y en el foro de la comisión de participación del Consejo Territorial.
</t>
  </si>
  <si>
    <t>6.3 Brindar a 20 COLMYG/CLM asistencia técnica para la transversalización de los enfoques de género e interseccionalidad en los procesos de presupuesto participativo.</t>
  </si>
  <si>
    <t xml:space="preserve">En mayo el Equipo Técnico de la SDMujer acompañó 18 COLMYEGS y 2 Consejos Locales de Mujeres (Usaquén, Chapinero, Santa Fe, San Cristóbal, Usme, Tunjuelito, Bosa, Kennedy, Fontibón, Engativá, Suba, Barrios Unidos, Teusaquillo, Los Mártires, Antonio Nariño, Puente Aranda, La Candelaria, RUU, Ciudad Bolívar, Sumapaz). Se brindó información sobre planeación local y presupuestos participativos en las sesiones de estas instancias a las mujeres asistentes. Se contó con la participación de 70 mujeres nuevas.  
En los espacios se abordaron los siguientes temas:  
a. Información sobre el avance en la ejecución de diferentes proyectos de inversión específicos del sector mujeres, para la vigencia 2022 - 2023. 
b. Socialización con las ciudadanas sobre la asistencia técnica desarrollada con Alcaldías locales para la formulación de los proyectos de inversión 2023 que a la fecha no han sido contratados, esto les permite acceder información clave para el diálogo con la autoridad local respectiva para la incidencia en los proyectos de inversión.  
Las agendas de trabajo en los Comités y Consejos Locales de Mujeres se trabajan de manera articulada con las Alcaldías locales. </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</si>
  <si>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</si>
  <si>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</si>
  <si>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</si>
  <si>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</si>
  <si>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</si>
  <si>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</si>
  <si>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</si>
  <si>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</si>
  <si>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</si>
  <si>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</si>
  <si>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</si>
  <si>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</si>
  <si>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</si>
  <si>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Indígenas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</si>
  <si>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</si>
  <si>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</si>
  <si>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</si>
  <si>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</si>
  <si>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</si>
  <si>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</si>
  <si>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</si>
  <si>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</si>
  <si>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</si>
  <si>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</si>
  <si>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</si>
  <si>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</si>
  <si>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Usaquén</t>
  </si>
  <si>
    <t>2. Chapinero</t>
  </si>
  <si>
    <t>3. Santafé</t>
  </si>
  <si>
    <t>4. San Cristóbal</t>
  </si>
  <si>
    <t>5. Usme</t>
  </si>
  <si>
    <t>6. Tunjuelito</t>
  </si>
  <si>
    <t>7. Bosa</t>
  </si>
  <si>
    <t>8. Kennedy</t>
  </si>
  <si>
    <t>9. Fontibón</t>
  </si>
  <si>
    <t>10. Engativá</t>
  </si>
  <si>
    <t>11. Suba</t>
  </si>
  <si>
    <t>12. Barrios Unidos</t>
  </si>
  <si>
    <t>13. Teusaquillo</t>
  </si>
  <si>
    <t>14. Los Mártires</t>
  </si>
  <si>
    <t>15. Antonio Nariño</t>
  </si>
  <si>
    <t>16. Puente Aranda</t>
  </si>
  <si>
    <t>17. La Candelaria</t>
  </si>
  <si>
    <t>18. Rafael Uribe Uribe</t>
  </si>
  <si>
    <t>19. Ciudad Bolívar</t>
  </si>
  <si>
    <t>20. Sumapaz</t>
  </si>
  <si>
    <t>TOTAL POR MES</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</si>
  <si>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</si>
  <si>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</si>
  <si>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</si>
  <si>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</si>
  <si>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</si>
  <si>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</si>
  <si>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</si>
  <si>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x</t>
  </si>
  <si>
    <t>PRODUCTO INSTITUCIONAL (PMR):</t>
  </si>
  <si>
    <t>Posicionar al Gobierno Abierto de Bogotá-GABO como una nueva forma de gobernanza que reduce el riesgo de corrupción e incrementa el control ciudadano del gobierno.</t>
  </si>
  <si>
    <t>OBJETIVO ESTRATEGICO:</t>
  </si>
  <si>
    <t>Promover la participación y representación social y política de las mujeres en el ámbito social, político y organizativo en el Distrito Capital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</si>
  <si>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</si>
  <si>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</si>
  <si>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</si>
  <si>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</si>
  <si>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</si>
  <si>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</si>
  <si>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</si>
  <si>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</si>
  <si>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</si>
  <si>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</si>
  <si>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</si>
  <si>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</si>
  <si>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</si>
  <si>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</si>
  <si>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</si>
  <si>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</si>
  <si>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</si>
  <si>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</si>
  <si>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</si>
  <si>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</si>
  <si>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</si>
  <si>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</si>
  <si>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</si>
  <si>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PDD 431</t>
  </si>
  <si>
    <t>Alcanzar la paridad en al menos el 50% de las instancias de participación del Distrito Capital</t>
  </si>
  <si>
    <t xml:space="preserve">Porcentaje de instancias con participación paritaria en el Distrito
</t>
  </si>
  <si>
    <t xml:space="preserve">Constante </t>
  </si>
  <si>
    <t xml:space="preserve">Instancias </t>
  </si>
  <si>
    <t>Instancias con participación paritaria en el Distrito, con asistencia técnica</t>
  </si>
  <si>
    <t>Informe semestral con caracterización de la Paridad en las instancias distritales y Locales.</t>
  </si>
  <si>
    <t xml:space="preserve">La Secretaría Distrital de la Mujer acompaña y promueve en las diferentes instancias de participación ciudadana la incorporación del principio de la paridad en la estructura y funcionamiento de estas, para el caso de las Juntas Administradoras Locales se ha promovido la conformación de Bancadas de mujeres.
En relación con las Instancias Locales y/o Distritales, teniendo en cuenta que son espacios de carácter autónomo, la Secretaría de la Mujer orienta el trabajo entorno a la identificación de estereotipos, imaginarios y prejuicios que obstaculizan o limitan la participen o vinculación de las mujeres de manera más activa en estos escenarios. 
La asistencia técnica de la SDmujer, busca propiciar condiciones favorables que conlleven a la modificación normativa para incorporar la paridad, mediante ejercicios de sensibilización sobre el derecho a la participación de las mujeres, historia de los derechos de las mujeres o espacios de diálogo en donde se reflexiona sobre la importancia de la paridad para la democracia. 
</t>
  </si>
  <si>
    <t>En relación con la asistencia técnica para alcanzar la paridad en las instancias de participación, para el caso de las bancadas de mujeres, hasta el momento van conformadas 10 bancadas (Antonio Nariño, Puente Aranda, Chapinero, Teusaquillo, Engativá, Sumapaz, Bosa, Santa Fe,  Tunjuelito, Fontibón). Este mecanismo permite a las Edilesas gestionar de forma articulada propuestas en beneficio de las mujeres de su localidad u otros temas de interés común en beneficio de su comunidad. La SDMujer acompaña en la formulación e implementación del Plan de Acción de las Bancadas y brinda asistencia a las Edilesas para desarrollar asuntos coyunturales propios de las dinámicas de las Juntas Administradoras Locales. 
En relación con las instancias de participación, en el marco del Sistema Distrital de Participación, la SDMujer ha brindado asistencia técnica a instancias de participación local de 14 localidades(Usaquén, Santafé, Usme, Bosa, Kennedy, Fontibón, Engativá, Suba, Barrios Unidos, Teusaquillo, Los Mártires, Antonio Nariño, Rafael Uribe Uribe, Ciudad Bolívar). Con el objetivo de incorporar el principio de paridad en la dinámica organizativa y de funcionamiento de las instancias ha trabajado con  los Consejos Locales de Deporte, Recreación, Actividad Física, Parques y Equipamientos recreo-deportivos -DRAFE-, Consejos Locales de Arte Cultura y Patrimonio CLACP, Consejos Locales de la Bicicleta, la Comisión Ambiental Local, Consejos de Juventud y el Comité Operativo Local de Mujer y Género.
Es importante mencionar que la Secretaría Distrital de la Mujer incidió en la modificación del Decreto 495 de 2019, que regula los Consejos Locales de la Bicicleta, logrando que en el  nuevo Decreto, 498 de 2022, se incorporará el principio de paridad:
"b) Con el fin de avanzar hacia la participación paritaria, en la conformación de los consejos locales de la bicicleta, se requiere que el consejo esté compuesto, al menos, por el cincuenta por ciento (50%) de mujeres electas como consejeras en cada localidad, cuando el número de consejeros sea impar se deberá aproximar hacia el porcentaje mayor el número de mujeres. En caso de no lograrse al menos la representación del cincuenta por ciento (50%) de mujeres, se continuará en la conformación de los Consejos con las personas que sigan en lista ordenadas según el número de votos. En caso de no cumplir con el número mínimo de consejeras(os) establecidos en la tabla No. 1, el IDPAC deberá definir el procedimiento para la conformación del Consejo Local de la Bicicleta”.</t>
  </si>
  <si>
    <t xml:space="preserve">PDD 461  </t>
  </si>
  <si>
    <t>461. Documento de lineamiento de presupuesto participativo sensible al género, formulado y adoptado</t>
  </si>
  <si>
    <t xml:space="preserve">Un lineamiento adoptado </t>
  </si>
  <si>
    <t>Documento</t>
  </si>
  <si>
    <t>Documento de lineamiento de presupuesto participativo sensible al género, formulado y adoptado</t>
  </si>
  <si>
    <t xml:space="preserve">La SDMujer cuenta con un documento que orienta la incorporación del Enfoque de Género en el proceso de presupuestación participativa, que le permite al Equipo Técnico del Proyecto de Inversión asociado a la Meta6 orientar la asistencia técnica y fortalecer las capacidades de incidencia de mujeres vinculadas a instancias como los Consejos Locales de Planeación y los Comités Operativos Locales de Mujeres y Equidad de Género y Consejos Locales de Mujeres. Este lineamiento traza la ruta con las y los profesionales de las Oficinas de Planeación Local que se desempeñan como Puntos Focales de Mujer y Equidad de Género. </t>
  </si>
  <si>
    <t xml:space="preserve">1.1 </t>
  </si>
  <si>
    <t xml:space="preserve">PROMOCIÓN DE LA PARTICIPACIÓN Y REPRESENTACIÓN DE LAS MUJERES </t>
  </si>
  <si>
    <t>Ofrecer en las 20 localidades, el servicio de asistencia técnica a instancias de participación y/o de coordinación para la promoción de la participación paritaria.</t>
  </si>
  <si>
    <t>Número de localidades vinculadas a procesos de asistencia técnica para la participación paritaria.</t>
  </si>
  <si>
    <t xml:space="preserve">Localidades </t>
  </si>
  <si>
    <t>Asistencia técnica para la participación paritaria</t>
  </si>
  <si>
    <t>Anual</t>
  </si>
  <si>
    <t xml:space="preserve">Informe semestral de promoción de la participación paritaria en instancias del ámbito local </t>
  </si>
  <si>
    <t xml:space="preserve">En mayo se logró hacer gestión y articulación con las referentas de 8 casas de igualdad para incidir en las localidades de Kennedy, Ciudad Bolívar, Engativá, Usme, Puente Aranda, San Cristóbal, Chapinero y Tunjuelito. Se trabajó con un total de 466 personas, de las cuales 406 fueron mujeres, 60 hombres, de estos 188 funcionarios/as y 278 representantes de la ciudadanía.
- El Equipo realizó la charla "hablemos de paridad", para sensibilizar sobre el concepto de paridad, el marco normativo internacional e institucional ante el Comité Local de Productividad de Bosa, el Consejo Local de la Bicicleta de Mártires, en el Consejo Local de Juventud de Usme, en los Comités Operativos Locales de Vejez y Envejecimiento de Teusaquillo y Suba, en los COLMYEG de Antonio Nariño y Usme. También se realizó el juego “escalera por la paridad” en los encuentros de instancias del IDPAC, en Fontibón y Engativá, identificando la necesidad de abordar la violencia contra las mujeres en las instancias, ya que en los encuentros algunos hombres manifestaron resistencia al concepto con intervenciones agresivas.
- En los Encuentros Locales de Instancias de Usaquén y Engativá se trabajó con las mujeres con el objetivo de identificar demandas y necesidades para la actualización de su agenda de derechos. En Barrios Unidos se viene trabajando una mesa de fortalecimiento a la participación con mujeres de distintas instancias en este sentido.
El equipo hizo gestión para lograr incidencia distrital con el Consejo Distrital de la Bicicleta a través de vinculación hecha el mes de abril con la Gerencia de Instancias del Instituto Distrital de la Participación y Acción Comunal (IDPAC) una de sus acciones tiene como objetivo hacer promoción de la paridad en los Consejos Locales de la Bicicleta a través de espacios de pedagogía y sensibilización tuvo participación en 3 encuentros locales de instancias en las localidades de Kennedy, Fontibón y Engativá.
Se realizó la escuela de mujeres de Los Mártires en articulación con la escuela de formación Lidera Par, con el fin de fortalecer los liderazgos locales, incluyendo la paridad como clave para el avance de la participación de las mujeres en el ámbito local, participaron aprox. 100 mujeres de las diferentes localidades. Finalmente, se inició una mesa técnica para la construcción de un protocolo para la prevención y atención de violencias políticas contra las mujeres en la localidad de Usaquén en articulación con la alcaldía local, la casa de Igualdad de oportunidades para las mujeres, la estrategia 50/50 y el IDPAC con las gerencias de género y de instancias.
Para este mes se trabajó en 17 localidades: Barrios Unidos, Usme, Bosa, Fontibón, Usaquén, Suba, Engativá, Los Mártires, Teusaquillo, Antonio Nariño, Kennedy, Ciudad Bolívar, San Cristóbal, Rafael Uribe Uribe, Puente Aranda, Chapinero y Tunjuelito.
</t>
  </si>
  <si>
    <t xml:space="preserve">En lo corrido del año se ha brindado asistencia técnica a instancias de participación local en14 localidades(Usaquén, Santafé, Usme, Bosa, Kennedy, Fontibón, Engativá, Suba, Barrios Unidos, Teusaquillo, Los Mártires, Antonio Nariño, Rafael Uribe Uribe, Ciudad Bolívar)
A nivel distrital se ha trabajado con el Consejo Distrital de la Bicicleta, Consejo de Territorial de Planeación Distrital y los sectores de cultura y deporte, en estos últimos impulsando el proceso electoral de los Consejos Locales de cultura y deporte. A nivel territorial se ha articulado trabajado con diferentes instancias, como,  el Consejo Local de Deporte, Recreación, Actividad Física, Parques y Equipamientos recreo-deportivos -DRAFE-, el Consejo Local de Arte Cultura y Patrimonio CLACP, el Consejo Local de la Bicicleta, la Comisión Ambiental Local, Consejos de Juventud y el Comité Operativo Local de Mujer y Género.
Para el 1er trimestre, se realizaron ejercicios de incidencia con los sectores movilidad, cultura y deporte, en el territorio se articuló con Instancias de Participación en 10 localidades (Barrios Unidos, Usme, Bosa, Rafael Uribe Uribe, Usaquén, Suba, Engativá, Los Mártires, Fontibón y Teusaquillo), se trabajó con los Consejos Locales de Deportes, Recreación, Actividad Física, Parques y Equipamientos recreo-deportivos -DRAFE (acciones de comunicación que promuevan la participación de las mujeres en el proceso eleccionario de este Consejo); Consejos Locales de Arte Cultura y Patrimonio CLACP, con la Comisión Ambiental Local, Consejos Locales de Juventud y con el Comité Operativo Local de Mujer y Género.  Con el fin de afianzar el ejercicio de promoción del principio de paridad en las Instancias de Participación, El Equipo afianza la articulación con las Referentas de las Localidades de Barrios Unidos, Fontibón, Rafael Uribe Uribe, Engativá, Sumapaz y Los Mártires, esto con el fin de facilitar el diálogo con otras instancias como la de ASOJUNTAS.
Para el 1trimestre se vincularon a las acciones de articulación, incidencia y acompañamiento un total de 288 personas de las cuales, 244 fueron mujeres, 44 hombres, 79 funcionarios y funcionarias y 209 representantes de la ciudadanía, se identificó la participación de 45 jóvenes, 2 madres cabeza de hogar, 2 personas bisexuales y 3 personas intersexuales. 
</t>
  </si>
  <si>
    <t>3.1</t>
  </si>
  <si>
    <t>PDD 428</t>
  </si>
  <si>
    <t>Número de mujeres vinculadas a procesos de formación para el desarrollo de capacidades de incidencia, liderazgo, empoderamiento y participación política de las mujeres</t>
  </si>
  <si>
    <t xml:space="preserve">Suma </t>
  </si>
  <si>
    <t xml:space="preserve">Mujeres </t>
  </si>
  <si>
    <t>Mujeres vinculadas a procesos formativos para el desarrollo de capacidades de incidencia y liderazgo</t>
  </si>
  <si>
    <t xml:space="preserve">Listado de las mujeres participantes, Módulos desarrollados 
Informe ejecutivo trimestral de ciclos implementados  </t>
  </si>
  <si>
    <t>En mayo se vincularon 237 mujeres nuevas a la Escuela Política, y se realizaron 4 ciclos de formación y una Tertulia:
1. Ciclo virtual "Oratoria y negociación para la incidencia política" inició en abril y cerró en mayo. Se vincularon 195 mujeres y certificaron 136. Orientado a generar conceptos y herramientas de oratoria y negociación, permite fortalecer habilidades para hablar en público. Aprendieron sobre técnicas de respiración, construcción de discursos, organizaciones y transmisión de ideas orales y escritas. Lo que permite a las mujeres enfrentarse a espacios públicos con determinación y expresar sus ideas. Participaron mujeres de 19 localidades, exceptuando la localidad de Sumapaz.
De este ciclo se derivó la Tertulia I "Recogiendo saberes" para poner en práctica lo aprendido y generar redes de confianza, vinculando 44 mujeres de 15 localidades, exceptuando San Cristóbal, Fontibón, Candelaria, Sumapaz y Tunjuelito.
2. Ciclo Liderazgo de las mujeres en instancias de participación, seminario “La incidencia política en instancias de participación y toma de decisión, como oportunidad para el empoderamiento político de las mujeres". Para fomentar un espacio de diálogo y fortalecer las estrategias de posicionamiento de las agendas políticas de las mujeres desde sus diversidades en las instancias de participación local y distrital, y en escenarios de planeación local. Participaron 19 localidades - exceptuando la localidad Sumapaz
3. Ciclo de Fortalecimiento político y construcción de agendas para las mujeres usuarias CIOM Mártires, desarrollado en 4 sesiones, donde se hablaron temas sobre: a. Género, enfoques de la política pública de mujeres y equidad de género. b. Estructura del Estado Nacional y Distrital. c. Construcción de agendas políticas. d. Veeduría Ciudadana y control social. Vinculando 28 mujeres de las localidades de (Mártires, Puente Aranda y Barrios Unidos).
4. Ciclo “Formación para la Democracia” con el Instituto Holandés para la Democracia Multipartidaria - NIMD dirigido a candidatas que aspiran a avales de partidos, donde se desarrollaron temas de Marketing Político y Comunicación, además de Tips para realizar mejores videos para sus respectivas campañas, vinculando 55 mujeres de 17 localidades, exceptuando Chapinero, Puente Aranda y Sumapaz.
El equipo Diseñó el Ciclo de Paz: “El Derecho a la Paz y la Participación como Agenda Política de las Mujeres que iniciaría el 15 de junio de 2023.</t>
  </si>
  <si>
    <t>En lo corrido del año se han vinculado 346 mujeres a los procesos de la Escuela Política. 
Para el 1er trimestre se realizó el Foro “Las Mujeres y el poder en Bogotá” con la vinculación de 168 mujeres, fue desarrollado en el marco de la conmemoración del 8 de marzo. Desarrollado en alianza con la Registraduría Nacional del Estado Civil;  la Misión de Observación Electoral -MOE-; Transparencia por Colombia; Instituto Holandés para la Democracia Multipartidaria -NIMD- y ONU Mujeres. El objetivo central del espacio fue  Propiciar un diálogo con lideresas y directivas distritales, sobre el derecho a la participación y representación política de las mujeres, haciendo énfasis en que a pesar de los obstáculos que ellas enfrentan de manera diferenciada como las violencias en el ejercicio de sus liderazgos y las cargas desequilibradas de cuidado, las mujeres han logrado incidir y llegar al poder para transformar sus realidades y aportar en importantes cambios sociales. Al Foro se inscribieron 182 personas, de las cuales se registran como vinculadas 175 personas, de la cuales 168 son mujeres y 6 hombres y una persona intersexual. Participaron del Foro al menos dos personas de cada una de las localidades de Bogotá, exceptuando Sumapaz, es decir, hubo presencia de 19 localidades de la ciudad. 
En abril se dio inicio al ciclo de formación virtual oratoria y negociación para la incidencia política, que se desarrolla a través de cuatro sesiones, en la primera se aborda el contexto y la propuesta pedagógica, en la segunda se trabaja sobre la negociación como un proceso de comunicación, en la tercera sesión se dan recomendaciones y consejos que permitan a las mujeres identificar sus temores al hablar en público y en la cuarta sesión se realiza un ejercicio práctico sobre elaboración de un discurso. Se inscribieron 181 personas, de estas 178 fueron mujeres..</t>
  </si>
  <si>
    <t>4.1</t>
  </si>
  <si>
    <t>Números de bancadas de mujeres asistidas técnicamente.</t>
  </si>
  <si>
    <t xml:space="preserve">Bancadas de mujeres asistidas para el fortalecimiento del liderazgo y la participación. </t>
  </si>
  <si>
    <t>Informe semestral de fortalecimiento a los liderazgos para  participación y la representación política en Bogotá a través de bancadas de mujeres de las JAL.</t>
  </si>
  <si>
    <t xml:space="preserve">En mayo, se da continuidad al trabajo de acompañamiento y asistencia técnica a las Bancadas de Mujeres, para retomar sus planes de acción, materializar estos planes en donde no se han hecho y hacer asistencia técnica a los temas de coyuntura que se presenten. Este acompañamiento se dio a las bancadas conformadas en Puente Aranda, Tunjuelito, y Antonio Nariño. A demás de esto, se realizaron asistencias técnicas para la atención de violencias contra las mujeres en política y la activación de la ruta de atención, contando con el acompañamiento de la profesional Ana Paula Castro especialista en VCMP. Por su parte, sé continuo con el proceso de construcción del Plan de acción de la bancada de Sumapaz, en temas de economía, eliminación de violencias y formación. Como ejercicio de reconstrucción del tejido social de las mujeres y de identificar necesidades y propuestas, para la actualización de la agenda local de mujeres, se llevó a cabo el encuentro “Hablemos de lo que nos une” el cual tuvo la participación de la localidad de Engativá. Él equipo hizo gestión puntual en el territorio en 10 localidades de manera directa, las localidades fueron: (Santafé, Puente Aranda, Antonio Nariño, Sumapaz, Engativá, Teusaquillo, Tunjuelito, Bosa, Usaquén y Rafel Uribe Uribe)
Se logró articulación con 128 personas, de las cuales, 121 fueron mujeres, y 7 hombres, asimismo 95 representantes de la ciudadanía y colectivos de mujeres y 33 edilesas. Finalmente, se logró trabajar con las referentas de 2 casas de igualdad para incidir en las localidades de Engativá y Puente Aranda. </t>
  </si>
  <si>
    <t xml:space="preserve">En lo corrido de la vigencia se ha brindado asistencia técnica a Edilesas de 12 localidades (Chapinero, Santa Fe, Tunjuelito, Bosa, Engativá, Suba, Teusaquillo, Antonio Nariño, Puente Aranda, La Candelaria, Rafael Uribe Uribe, Sumapaz), en las localidades donde existe bancadas, el Equipo Profesional acompaña la formulación e implementación del Plan de Acción. Hasta el momento, se han conformado  10 bancadas de mujeres, se ha trabajado con 9 de estos espacios (Antonio Nariño, Puente Aranda, Chapinero, Teusaquillo, Engativá, Sumapaz, Bosa, Santa Fe,  Tunjuelito). 
Para el 1er semestre se retoma el contacto e inicia la articulación con las Bancadas de Mujeres conformadas en 2022. El objetivo para esta vigencia es apoyar la materialización de los planes de acción y continuar el fortalecimiento cualitativo del liderazgo y el ejercicio de la participación política de las Edilesas. En Desarrollo de la asistencia técnica se revisaron los reglamentos internos de las Juntas Administradoras Locales  de Puente Aranda, Bosa, Antonio Nariño y Sumapaz con el fin de hacer recomendaciones puntuales que en el Proyecto de Acuerdo de estos se cree la comisión permanente para la Equidad de la Mujer y Género y se incorpore el uso del lenguaje incluyente en la corporación.
</t>
  </si>
  <si>
    <t>4.2</t>
  </si>
  <si>
    <t xml:space="preserve">Número de sesiones realizadas con la  Mesa Multipartidaria de género en el Distrito Capital </t>
  </si>
  <si>
    <t xml:space="preserve">Sesiones </t>
  </si>
  <si>
    <t>Número de sesiones convocadas y desarrolladas.</t>
  </si>
  <si>
    <t>Informe trimestral  de los avances en la asistencia con la Mesa Multipartidaria 
Acta y listado de asistencia de las sesiones de la Mesa Multipartidaria</t>
  </si>
  <si>
    <t>En mayo se realizó el encuentro extraordinario de Mesa Distrital Multipartidaria de Género, donde se definió la metodología de trabajo de las mesas técnicas para identificar los obstáculos que enfrentan las mujeres en el ejercicio de sus liderazgos y participación, a través de la actividad: Café del mundo, que busca que el tema de cada mesa se discuta en grupos pequeños que van rotando a medida que se desarrolla la sesión. Los temas que se trataron fueron: a. Mesa 1. Coyuntura Electoral. b, Mesa 2. Violencia contra las mujeres en política. c. Mesa 3. Seguridad y medidas de protección en la coyuntura electoral. Se llevaron las actividades virtuales: Encuentro virtual para la construcción de la metodología del encuentro extraordinario de MDMG el día 9 de mayo y Encuentro Virtual de la MDMG para la construcción de insumos y metodologías de las mesas técnicas. El día 17 mayo.
El equipo se contactó con 15 partidos y/o movimientos políticos que se listan a continuación: (Salvación Nacional, Cambio Radical, Partido de la U, Dignidad, Comunes, MAIS, Alianza Verde, Colombia Renaciente, Colombia Justa y Libres, Colombia Humana, UP, Centro Democrático, Polo Democrático Alternativo, Mira y Nuevo Liberalismo), para convocar a sus delegadas a un Encuentro extraordinario de Mesa Distrital Multipartidaria de Género del 2023.</t>
  </si>
  <si>
    <t xml:space="preserve">En lo corrido de la vigencia se han realizado dos encuentros de la Mesa Multipartidista de género en el Distrito Capital, una de carácter virtual fue de alistamiento e informativa sobre los procesos de formación política que adelantará la SDMujer para candidatas La segunda mesa se desarrolló en abril y se realizó seguimiento al Plan de trabajo.
Para el 1er trimestre se da continuidad a la alianza con el Instituto Holandés para la Democracia y con el fin de promover y calificar el ejercicio del derecho a la participación de las mujeres interesadas en ser candidatas para futuras elecciones se les informa y motiva a participar de la Escuela de Formación lideradas por el Instituto. </t>
  </si>
  <si>
    <t>6.1</t>
  </si>
  <si>
    <t>PDD 461
Cumplida 
Un documento de lineamiento de presupuesto participativo sensible al género</t>
  </si>
  <si>
    <t xml:space="preserve">Número de FDL con asistencia técnica en presupuesto participativo sensible al género </t>
  </si>
  <si>
    <t>Asistencia Técnica FDL para la incorporación de los enfoques transversales de la PPMYEG</t>
  </si>
  <si>
    <t>Acta y Listados asistencia de las mesas mensuales
Informe semestral sobre la asistencia técnica brindada a los FDL</t>
  </si>
  <si>
    <t xml:space="preserve">En  mayo se realizó la tercera Mesa de Trabajo Mensual con Referentes de Mujer y Género de 16 Alcaldías Locales (exceptuando Santa Fe, Kennedy, Suba, Teusaquillo y La Candelaria), con la participación de 4 personas funcionarias nuevas. En este espacio se realizó el Balance de los Planes Locales de Transversalización - 2023, identificando el número de jornadas de sensibilización y los proyectos priorizados para transversalizar este año; se aborda la información relativa a la actualización normativa COLMYG, se aclaran algunas inquietudes sobre el proceso de actualización y se reitera la importancia de firmar los actos administrativos en julio. Se presentó el estado de avance en la construcción anexo técnico del sector mujeres, el cual se encuentra en revisión por parte de SDGobierno. Y se brindó información sobre presupuestos participativos fase 2-2023, se resalta la necesidad de articular las estrategias para el desarrollo de los laboratorios cívicos. 
El Equipo Técnico, además, acompaña las Mesas técnicas de seguimiento a los proyectos de inversión en las Alcaldías para brindar orientaciones desde la PPMYEG y las competencias del sector para las diferentes etapas de planeación de los proyectos. En mayo se realizaron 14 mesas de acompañamiento en 8 localidades (Usaquén, Tunjuelito, Bosa, Engativá, Suba, Los Mártires, Antonio Nariño,  La Candelaria).
</t>
  </si>
  <si>
    <t xml:space="preserve">En lo corrido de la vigencia, el Equipo Profesional ha brindado asistencia técnica a 19 Fondos de Desarrollo Local (exceptuando la Candelaria) a través de la Mesa de trabajo mensual de la  que participan las referentes de Mujer y Género de las Alcaldías Locales, el objetivo de la mesa es presentar las acciones sugeridas desde el Sector Mujeres, para los proyectos de inversión de cada PDL para la vigencia 2023.
Para el 1er trimestre el Equipo participa de diferentes mesas de acompañamiento técnico de los proyectos, esto permite que una vez incorporado los enfoques de la Política Pública en estos, la ejecución este acorde no sólo con el documento de política y demás herramientas técnicas, sino que además, estos estén en sintonía con las necesidades y requerimientos de las mujeres en materia de garantía de derechos. </t>
  </si>
  <si>
    <t>6.2</t>
  </si>
  <si>
    <t xml:space="preserve">Número de CPL con asistencia técnica en presupuesto participativo sensible al género </t>
  </si>
  <si>
    <t>Actas y listados de asistencia 
Informe semestral sobre la asistencia técnica brindada a CPL</t>
  </si>
  <si>
    <t>En mayo se consolidó la RED de consejeras de Planeación local para cualificar las acciones de liderazgo social, incidencia política y acción colectiva. Se avanzó en desarrollo de plan de formación y de incidencia de la RED. Y se brindó información y socialización de experiencias en el rol de seguimiento y control social de los CPL.
Con el fin de ampliar oportunidades para atender las inquietudes y propuestas de las Consejeras sobre la inclusión y garantías para la participación incidente de los CPL. se realizaron las siguientes actividades: 
1. Gestión de reuniones con la Gerencia de instancias del IDPAC y la posible reglamentación del Acuerdo 878 de 2023. 
2. Se realizó un primer taller de Comunicación estratégica para la incidencia con la profesional de comunicaciones de la escuela Lidera Par.
3. Se acompañó a 5 consejeras en la reunión con la comisión del Concejo, la Secretaría Distrital de Planeación en el IDPAC  y en el foro de la comisión de participación del Concejo Territorial de Planeación Distrital. 
Participaron de las actividades 32 consejeras de 16 localidades: Usaquén, Chapinero, Mártires, Santafé, Candelaria, Antonio Nariño, Rafael Uribe Uribe, San Cristóbal, Tunjuelito, Engativá, Fontibón, Kennedy, Bosa, Puente Aranda, Suba, Ciudad Bolívar.</t>
  </si>
  <si>
    <t xml:space="preserve">En lo corrido de la vigencia, se ha trabajado con Consejeras de Planeación Local de 9 localidades (Usaquén, Chapinero, Mártires, Santa Fe, Candelaria, Tunjuelito, Engativá, Kennedy y Ciudad Bolívar).
Para el 1er trimestre, se activan los escenarios de trabajo articulado con la RED de Consejeras de cara al fortalecimiento de su ejercicio en los procesos de planeación Local. Para el desarrollo de la asistencia técnica El Equipo Profesional acuerda el cronograma y ruta de acompañamiento a esta instancia. Se define el énfasis del trabajo en formación, organización e incidencia de las mujeres en los CPL y de la Red Distrital de consejeras Locales de Planeación. </t>
  </si>
  <si>
    <t xml:space="preserve">6.3 </t>
  </si>
  <si>
    <t xml:space="preserve">Número de COLMYG/CLM  con asistencia técnica en presupuesto participativo sensible al género </t>
  </si>
  <si>
    <t xml:space="preserve">Actas y listados de asistencia 
Informe semestral de asistencia técnica brindada a los COLMYG </t>
  </si>
  <si>
    <t>En mayo el Equipo Técnico de la SDMujer acompañó 18 COLMYEGS y 2 Consejos Locales de Mujeres (Usaquén, Chapinero, Santa Fe, San Cristóbal, Usme, Tunjuelito, Bosa, Kennedy, Fontibón, Engativá, Suba, Barrios Unidos, Teusaquillo, Los Mártires, Antonio Nariño, Puente Aranda, La Candelaria, RUU, Ciudad Bolívar, Sumapaz). Se brindó información sobre planeación local y presupuestos participativos en las sesiones de estas instancias a las mujeres asistentes. Se contó con la participación de 70 mujeres nuevas. 
Dicha información se relaciona de la siguiente manera: 
a. Información sobre el avance en la ejecución de diferentes proyectos de inversión específicos del sector mujeres, para la vigencia 2022 - 2023.
b. Socialización con las ciudadanas sobre la asistencia técnica desarrollada con Alcaldías locales para la formulación de los proyectos de inversión 2023 que a la fecha no han sido contratados, esto les permite acceder información clave para el diálogo con la autoridad local respectiva para la incidencia en los proyectos de inversión. 
Las agendas de trabajo en los Comités y Consejos Locales de Mujeres se trabajan de manera articulada con las Alcaldías locales.</t>
  </si>
  <si>
    <t xml:space="preserve">En lo corrido de la vigencia se ha brindado asistencia técnica a 16 COLMYG (Exceptuando Fontibón y Teusaquillo) y 2 Consejos Locales de Mujeres (Puente Aranda y Sumapaz). 
Para el 1er trimestre, normalizada la contratación de los Equipo Profesionales, se garantizó la presencia del Equipo Transversalización en los Comités Operativos Locales de Mujer y Equidad de Género - COLMYEG, esto ha permitido afianzar los procesos de comprensión y apropiación técnica de las mujeres vinculadas a estos escenarios en relación con la incorporación del Enfoque de Género en los proyectos de inversión de su localidad, hacer seguimiento a la inversión. Así, como afianzar y fortalecer su participación de cara a los ejercicios de presupuestación participativa Fase2 -2023.
</t>
  </si>
  <si>
    <t>Número de Mujeres participantes en procesos de asistencia técnica en presupuesto participativo sensible al género articuladas al COLMYG/CLM</t>
  </si>
  <si>
    <t xml:space="preserve">Por demanda </t>
  </si>
  <si>
    <t>Base de datos mujeres participantes de los COLMYEG</t>
  </si>
  <si>
    <t>Se contó con la participación de 70 mujeres nuevas.</t>
  </si>
  <si>
    <t>En lo corrido de la vigencia 179 mujeres han participado de los Comités Operativos Locales de Mujer y Equidad de Género - COLMyEG.
Para el 1er trimestre se han vinculado a los COLMYEG y/o CLM, 95 mujeres.</t>
  </si>
  <si>
    <t>ELABORÓ</t>
  </si>
  <si>
    <t xml:space="preserve">Firma: </t>
  </si>
  <si>
    <t>APROBÓ (Según aplique Gerenta de proyecto, Líder técnica y responsable de proceso)</t>
  </si>
  <si>
    <t>Firma:</t>
  </si>
  <si>
    <t>REVISÓ OFICINA ASESORA DE PLANEACIÓN</t>
  </si>
  <si>
    <t xml:space="preserve">Nombre: Anne Paola Mendoza González </t>
  </si>
  <si>
    <t>Nombre: Marcela Enciso Gaitán</t>
  </si>
  <si>
    <t>Nombre: LISA CRISTINA GÓMEZ CAMARGO</t>
  </si>
  <si>
    <t>Nombre:</t>
  </si>
  <si>
    <t xml:space="preserve">Cargo: Contratista </t>
  </si>
  <si>
    <t xml:space="preserve">Cargo: Directora de Territorialización de Derechos y Participación </t>
  </si>
  <si>
    <t>Cargo: GERENTA PROYECTO</t>
  </si>
  <si>
    <t xml:space="preserve">Cargo: </t>
  </si>
  <si>
    <t>Cargo: Jefa Oficina Asesora de Planeación</t>
  </si>
  <si>
    <t>PESTAÑA No. 1 METAS PA PROYECTO</t>
  </si>
  <si>
    <t>ITEM</t>
  </si>
  <si>
    <t xml:space="preserve">DESCRIPCIÓN </t>
  </si>
  <si>
    <t>En este campo se debe diligenciar la fecha en que es radicado el instrumento.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</si>
  <si>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</si>
  <si>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</si>
  <si>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</si>
  <si>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</si>
  <si>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</si>
  <si>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ponderación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</si>
  <si>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</si>
  <si>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</si>
  <si>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</si>
  <si>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</si>
  <si>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</si>
  <si>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</si>
  <si>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</si>
  <si>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t xml:space="preserve">Avances y Logros (2.000 caracteres): En este campo se debe diligenciar lo relacionando a los logros y avances de la meta de forma acumulada e integrada.
Retrasos y Alternativas de solución (1.000 caracteres): En este campo se debe diligenciar lo relacionando a las dificultades y alternativas de solución presentadas de forma acumulada e integrada. En el caso de no presentarse retrasos en el periodo de reporte, incluir una nota indicando que las cifras son acordes con la programación. 
Beneficios (2.000 caracteres): En este campo se debe diligenciar lo relacionando a los beneficios de forma acumulada e integrada.
Nota: El número límite de caracteres se establece teniendo en cuenta lo permitido en el sistema SEGPLAN, se recomienda dejar la información que se considere estratégica desde el área misional y de mayor relevancia. </t>
  </si>
  <si>
    <t>PESTAÑA No. 2 INDICADORES PA</t>
  </si>
  <si>
    <t xml:space="preserve">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</si>
  <si>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</si>
  <si>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</si>
  <si>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</si>
  <si>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institucional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</si>
  <si>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</si>
  <si>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según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</si>
  <si>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</si>
  <si>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</si>
  <si>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</si>
  <si>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</si>
  <si>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</si>
  <si>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</si>
  <si>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</si>
  <si>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</si>
  <si>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</si>
  <si>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</si>
  <si>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</si>
  <si>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</si>
  <si>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</si>
  <si>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</si>
  <si>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</si>
  <si>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</si>
  <si>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medición del indicador y del reporte del seguimiento </t>
  </si>
  <si>
    <t>MEDIOS DE VERIFICACIÓN</t>
  </si>
  <si>
    <t xml:space="preserve">En este campo se deben relacionar los soportes en los cuales se puede revisar el cumplimiento de las acciones e indicadores programados y ejecutados. </t>
  </si>
  <si>
    <t>PROGRAMACIÓN META</t>
  </si>
  <si>
    <t>En este campo se debe relacionar la programación horizontal del desarrollo de las acciones de acuerdo a la medición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</si>
  <si>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</si>
  <si>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</si>
  <si>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</si>
  <si>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</si>
  <si>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</si>
  <si>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</si>
  <si>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</si>
  <si>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</si>
  <si>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está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</si>
  <si>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</si>
  <si>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</si>
  <si>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</si>
  <si>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múltiple, mental, física, cognitiva, otro) y población LGBTI (Lesbianas, gays, bisexuales, heterosexuales,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</si>
  <si>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</si>
  <si>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</si>
  <si>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</si>
  <si>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</si>
  <si>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</si>
  <si>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</si>
  <si>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</si>
  <si>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</si>
  <si>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</si>
  <si>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</si>
  <si>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</si>
  <si>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</si>
  <si>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</si>
  <si>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</si>
  <si>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</si>
  <si>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</si>
  <si>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</si>
  <si>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</si>
  <si>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</si>
  <si>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</si>
  <si>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</si>
  <si>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</si>
  <si>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</si>
  <si>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</si>
  <si>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</si>
  <si>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</si>
  <si>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</si>
  <si>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</si>
  <si>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</si>
  <si>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</si>
  <si>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</si>
  <si>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</si>
  <si>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</si>
  <si>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Indigenas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</si>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</sst>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_-* #,##0\ &quot;€&quot;_-;\-* #,##0\ &quot;€&quot;_-;_-* &quot;-&quot;\ &quot;€&quot;_-;_-@_-"/>
    <numFmt numFmtId="166" formatCode="_-* #,##0.00\ &quot;€&quot;_-;\-* #,##0.00\ &quot;€&quot;_-;_-* &quot;-&quot;??\ &quot;€&quot;_-;_-@_-"/>
    <numFmt numFmtId="167" formatCode="_-&quot;$&quot;* #,##0_-;\-&quot;$&quot;* #,##0_-;_-&quot;$&quot;* &quot;-&quot;_-;_-@_-"/>
    <numFmt numFmtId="168" formatCode="_-&quot;$&quot;* #,##0.00_-;\-&quot;$&quot;* #,##0.00_-;_-&quot;$&quot;* &quot;-&quot;??_-;_-@_-"/>
    <numFmt numFmtId="169" formatCode="_-* #,##0\ _€_-;\-* #,##0\ _€_-;_-* &quot;-&quot;\ _€_-;_-@_-"/>
    <numFmt numFmtId="170" formatCode="_-* #,##0.00\ _€_-;\-* #,##0.00\ _€_-;_-* &quot;-&quot;??\ _€_-;_-@_-"/>
    <numFmt numFmtId="171" formatCode="_(&quot;$&quot;\ * #,##0.00_);_(&quot;$&quot;\ * \(#,##0.00\);_(&quot;$&quot;\ * &quot;-&quot;??_);_(@_)"/>
    <numFmt numFmtId="172" formatCode="_ &quot;$&quot;\ * #,##0.00_ ;_ &quot;$&quot;\ * \-#,##0.00_ ;_ &quot;$&quot;\ * &quot;-&quot;??_ ;_ @_ "/>
    <numFmt numFmtId="173" formatCode="&quot;$&quot;\ #,##0"/>
    <numFmt numFmtId="174" formatCode="_-* #,##0\ _€_-;\-* #,##0\ _€_-;_-* &quot;-&quot;??\ _€_-;_-@_-"/>
    <numFmt numFmtId="175" formatCode="0.0%"/>
    <numFmt numFmtId="176" formatCode="[$$-240A]\ #,##0;[Red][$$-240A]\ #,##0"/>
    <numFmt numFmtId="177" formatCode="#,##0;[Red]#,##0"/>
    <numFmt numFmtId="178" formatCode="_-[$$-240A]\ * #,##0.00_-;\-[$$-240A]\ * #,##0.00_-;_-[$$-240A]\ * &quot;-&quot;??_-;_-@_-"/>
    <numFmt numFmtId="179" formatCode="&quot;$&quot;\ #,##0.00"/>
  </numFmts>
  <fonts count="96">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0"/>
      <color indexed="8"/>
      <name val="Tahoma"/>
      <family val="2"/>
    </font>
    <font>
      <sz val="10"/>
      <color indexed="8"/>
      <name val="Tahoma"/>
      <family val="2"/>
    </font>
    <font>
      <sz val="11"/>
      <color indexed="9"/>
      <name val="Calibri"/>
      <family val="2"/>
    </font>
    <font>
      <sz val="10"/>
      <color indexed="8"/>
      <name val="Verdana"/>
      <family val="2"/>
    </font>
    <font>
      <b/>
      <sz val="11"/>
      <color indexed="9"/>
      <name val="Calibri"/>
      <family val="2"/>
    </font>
    <font>
      <sz val="17"/>
      <color indexed="9"/>
      <name val="Calibri"/>
      <family val="2"/>
    </font>
    <font>
      <sz val="11"/>
      <color indexed="21"/>
      <name val="Calibri"/>
      <family val="2"/>
    </font>
    <font>
      <sz val="11"/>
      <name val="Calibri"/>
      <family val="2"/>
    </font>
    <font>
      <b/>
      <sz val="10"/>
      <color indexed="8"/>
      <name val="Verdana"/>
      <family val="2"/>
    </font>
    <font>
      <sz val="11"/>
      <color indexed="60"/>
      <name val="Calibri"/>
      <family val="2"/>
    </font>
    <font>
      <sz val="42"/>
      <color indexed="9"/>
      <name val="Segoe UI"/>
      <family val="2"/>
    </font>
    <font>
      <b/>
      <sz val="11"/>
      <color indexed="8"/>
      <name val="Calibri"/>
      <family val="2"/>
    </font>
    <font>
      <sz val="11"/>
      <color indexed="10"/>
      <name val="Times New Roman"/>
      <family val="1"/>
    </font>
    <font>
      <b/>
      <sz val="11"/>
      <color indexed="55"/>
      <name val="Calibri"/>
      <family val="2"/>
    </font>
    <font>
      <b/>
      <u val="single"/>
      <sz val="11"/>
      <color indexed="8"/>
      <name val="Times New Roman"/>
      <family val="1"/>
    </font>
    <font>
      <u val="single"/>
      <sz val="11"/>
      <color indexed="8"/>
      <name val="Times New Roman"/>
      <family val="1"/>
    </font>
    <font>
      <b/>
      <u val="single"/>
      <sz val="10"/>
      <color indexed="8"/>
      <name val="Times New Roman"/>
      <family val="1"/>
    </font>
    <font>
      <sz val="10"/>
      <color indexed="8"/>
      <name val="Times New Roman"/>
      <family val="1"/>
    </font>
    <font>
      <b/>
      <sz val="12"/>
      <color indexed="8"/>
      <name val="Times New Roman"/>
      <family val="1"/>
    </font>
    <font>
      <b/>
      <sz val="18"/>
      <color indexed="8"/>
      <name val="Calibri"/>
      <family val="2"/>
    </font>
    <font>
      <b/>
      <u val="single"/>
      <sz val="11"/>
      <color indexed="8"/>
      <name val="Calibri"/>
      <family val="2"/>
    </font>
    <font>
      <b/>
      <i/>
      <sz val="11"/>
      <color indexed="8"/>
      <name val="Times New Roman"/>
      <family val="1"/>
    </font>
    <font>
      <b/>
      <sz val="11"/>
      <color indexed="8"/>
      <name val="Arial Narrow"/>
      <family val="2"/>
    </font>
    <font>
      <u val="single"/>
      <sz val="11"/>
      <color indexed="8"/>
      <name val="Calibri"/>
      <family val="2"/>
    </font>
    <font>
      <b/>
      <sz val="10"/>
      <color indexed="8"/>
      <name val="Times New Roman"/>
      <family val="1"/>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theme="0"/>
      <name val="Calibri"/>
      <family val="2"/>
    </font>
    <font>
      <sz val="11"/>
      <color rgb="FF3F3F76"/>
      <name val="Calibri"/>
      <family val="2"/>
    </font>
    <font>
      <b/>
      <sz val="10"/>
      <color theme="1"/>
      <name val="Verdana"/>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u val="single"/>
      <sz val="11"/>
      <color rgb="FF000000"/>
      <name val="Times New Roman"/>
      <family val="1"/>
    </font>
    <font>
      <b/>
      <u val="single"/>
      <sz val="11"/>
      <color rgb="FF000000"/>
      <name val="Times New Roman"/>
      <family val="1"/>
    </font>
    <font>
      <b/>
      <u val="single"/>
      <sz val="10"/>
      <color rgb="FF000000"/>
      <name val="Times New Roman"/>
      <family val="1"/>
    </font>
    <font>
      <sz val="11"/>
      <color rgb="FF000000"/>
      <name val="Calibri"/>
      <family val="2"/>
    </font>
    <font>
      <b/>
      <i/>
      <sz val="11"/>
      <color theme="1"/>
      <name val="Times New Roman"/>
      <family val="1"/>
    </font>
    <font>
      <b/>
      <sz val="11"/>
      <color theme="1"/>
      <name val="Arial Narrow"/>
      <family val="2"/>
    </font>
    <font>
      <u val="single"/>
      <sz val="11"/>
      <color theme="1"/>
      <name val="Calibri"/>
      <family val="2"/>
    </font>
    <font>
      <sz val="10"/>
      <color theme="1"/>
      <name val="Times New Roman"/>
      <family val="1"/>
    </font>
    <font>
      <u val="single"/>
      <sz val="11"/>
      <color theme="1"/>
      <name val="Times New Roman"/>
      <family val="1"/>
    </font>
    <font>
      <b/>
      <sz val="11"/>
      <color theme="0" tint="-0.3499799966812134"/>
      <name val="Calibri"/>
      <family val="2"/>
    </font>
    <font>
      <b/>
      <sz val="12"/>
      <color theme="1"/>
      <name val="Times New Roman"/>
      <family val="1"/>
    </font>
    <font>
      <b/>
      <sz val="18"/>
      <color theme="1"/>
      <name val="Calibri"/>
      <family val="2"/>
    </font>
    <font>
      <b/>
      <u val="single"/>
      <sz val="11"/>
      <color theme="1"/>
      <name val="Calibri"/>
      <family val="2"/>
    </font>
    <font>
      <b/>
      <sz val="10"/>
      <color theme="1"/>
      <name val="Times New Roman"/>
      <family val="1"/>
    </font>
    <font>
      <b/>
      <u val="single"/>
      <sz val="11"/>
      <color theme="1"/>
      <name val="Times New Roman"/>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DDDDDD"/>
        <bgColor indexed="64"/>
      </patternFill>
    </fill>
    <fill>
      <patternFill patternType="solid">
        <fgColor rgb="FFFFFF00"/>
        <bgColor indexed="64"/>
      </patternFill>
    </fill>
  </fills>
  <borders count="90">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style="thin"/>
      <right style="thin"/>
      <top/>
      <bottom style="thin"/>
    </border>
    <border>
      <left/>
      <right style="thin"/>
      <top style="thin"/>
      <bottom style="thin"/>
    </border>
    <border>
      <left style="medium"/>
      <right/>
      <top/>
      <bottom style="thin"/>
    </border>
    <border>
      <left/>
      <right style="medium"/>
      <top/>
      <bottom style="thin"/>
    </border>
    <border>
      <left style="medium"/>
      <right style="thin"/>
      <top style="thin"/>
      <bottom style="thin"/>
    </border>
    <border>
      <left style="thin"/>
      <right style="medium"/>
      <top style="thin"/>
      <bottom style="thin"/>
    </border>
    <border>
      <left style="thin"/>
      <right style="thin"/>
      <top style="thin"/>
      <bottom/>
    </border>
    <border>
      <left style="medium"/>
      <right style="medium">
        <color theme="0"/>
      </right>
      <top style="medium"/>
      <bottom style="medium">
        <color theme="0"/>
      </bottom>
    </border>
    <border>
      <left style="medium">
        <color theme="0"/>
      </left>
      <right/>
      <top style="medium"/>
      <bottom style="medium">
        <color theme="0"/>
      </bottom>
    </border>
    <border>
      <left style="medium">
        <color theme="0"/>
      </left>
      <right/>
      <top style="medium"/>
      <bottom/>
    </border>
    <border>
      <left/>
      <right/>
      <top style="medium"/>
      <bottom/>
    </border>
    <border>
      <left/>
      <right style="medium"/>
      <top style="medium"/>
      <bottom/>
    </border>
    <border>
      <left style="medium"/>
      <right/>
      <top/>
      <bottom/>
    </border>
    <border>
      <left/>
      <right style="medium"/>
      <top/>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medium">
        <color theme="0"/>
      </left>
      <right/>
      <top style="medium"/>
      <bottom style="medium"/>
    </border>
    <border>
      <left/>
      <right/>
      <top/>
      <bottom style="medium"/>
    </border>
    <border>
      <left/>
      <right style="medium"/>
      <top/>
      <bottom style="medium"/>
    </border>
    <border>
      <left style="medium"/>
      <right style="medium"/>
      <top style="medium"/>
      <bottom style="medium"/>
    </border>
    <border>
      <left style="medium"/>
      <right style="thin"/>
      <top style="thin"/>
      <bottom/>
    </border>
    <border>
      <left style="thin"/>
      <right style="thin"/>
      <top style="thin"/>
      <bottom style="medium"/>
    </border>
    <border>
      <left style="thin"/>
      <right/>
      <top/>
      <bottom style="thin"/>
    </border>
    <border>
      <left style="thin"/>
      <right/>
      <top style="thin"/>
      <bottom style="medium"/>
    </border>
    <border>
      <left/>
      <right style="medium"/>
      <top style="thin"/>
      <bottom style="thin"/>
    </border>
    <border>
      <left style="medium"/>
      <right/>
      <top style="thin"/>
      <bottom/>
    </border>
    <border>
      <left/>
      <right/>
      <top style="thin"/>
      <bottom/>
    </border>
    <border>
      <left/>
      <right style="thin"/>
      <top style="thin"/>
      <bottom/>
    </border>
    <border>
      <left style="thin"/>
      <right style="thin"/>
      <top/>
      <bottom/>
    </border>
    <border>
      <left style="medium">
        <color theme="0"/>
      </left>
      <right/>
      <top/>
      <bottom style="medium">
        <color theme="0"/>
      </bottom>
    </border>
    <border>
      <left style="medium">
        <color theme="0"/>
      </left>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medium"/>
    </border>
    <border>
      <left style="thin"/>
      <right style="medium"/>
      <top style="thin"/>
      <bottom style="medium"/>
    </border>
    <border>
      <left/>
      <right style="thin"/>
      <top/>
      <bottom/>
    </border>
    <border>
      <left/>
      <right style="thin"/>
      <top/>
      <bottom style="thin"/>
    </border>
    <border>
      <left style="medium"/>
      <right/>
      <top style="medium"/>
      <bottom style="medium"/>
    </border>
    <border>
      <left/>
      <right style="medium"/>
      <top style="medium"/>
      <bottom style="medium"/>
    </border>
    <border>
      <left/>
      <right/>
      <top style="medium"/>
      <bottom style="medium"/>
    </border>
    <border>
      <left style="thin"/>
      <right/>
      <top style="thin"/>
      <bottom/>
    </border>
    <border>
      <left style="thin"/>
      <right/>
      <top/>
      <bottom style="medium"/>
    </border>
    <border>
      <left/>
      <right style="thin"/>
      <top/>
      <bottom style="medium"/>
    </border>
    <border>
      <left/>
      <right style="medium"/>
      <top style="thin"/>
      <bottom/>
    </border>
    <border>
      <left/>
      <right/>
      <top style="thin"/>
      <bottom style="thin"/>
    </border>
    <border>
      <left style="medium"/>
      <right/>
      <top style="thin"/>
      <bottom style="medium"/>
    </border>
    <border>
      <left/>
      <right/>
      <top style="thin"/>
      <bottom style="medium"/>
    </border>
    <border>
      <left/>
      <right style="thin"/>
      <top style="thin"/>
      <bottom style="medium"/>
    </border>
    <border>
      <left style="medium"/>
      <right/>
      <top style="thin"/>
      <bottom style="thin"/>
    </border>
    <border>
      <left/>
      <right style="thin"/>
      <top style="medium"/>
      <bottom style="thin"/>
    </border>
    <border>
      <left style="thin"/>
      <right style="thin"/>
      <top style="medium"/>
      <bottom style="thin"/>
    </border>
    <border>
      <left style="thin"/>
      <right style="medium"/>
      <top style="medium"/>
      <bottom style="thin"/>
    </border>
    <border>
      <left/>
      <right style="medium"/>
      <top style="thin"/>
      <bottom style="medium"/>
    </border>
    <border>
      <left style="medium"/>
      <right/>
      <top style="medium"/>
      <bottom/>
    </border>
    <border>
      <left style="medium"/>
      <right/>
      <top style="medium"/>
      <bottom style="thin"/>
    </border>
    <border>
      <left/>
      <right style="medium"/>
      <top style="medium"/>
      <bottom style="thin"/>
    </border>
    <border>
      <left style="medium"/>
      <right/>
      <top/>
      <bottom style="medium"/>
    </border>
    <border>
      <left style="thin"/>
      <right/>
      <top/>
      <bottom/>
    </border>
    <border>
      <left style="medium"/>
      <right style="thin"/>
      <top style="medium"/>
      <bottom style="thin"/>
    </border>
    <border>
      <left style="thin"/>
      <right/>
      <top style="medium"/>
      <bottom style="thin"/>
    </border>
    <border>
      <left/>
      <right/>
      <top style="medium"/>
      <bottom style="thin"/>
    </border>
    <border>
      <left style="medium"/>
      <right style="medium"/>
      <top style="medium"/>
      <bottom/>
    </border>
    <border>
      <left style="medium"/>
      <right style="medium"/>
      <top/>
      <bottom style="medium"/>
    </border>
    <border>
      <left style="medium"/>
      <right style="medium"/>
      <top/>
      <bottom/>
    </border>
    <border>
      <left style="thin"/>
      <right style="thin"/>
      <top/>
      <bottom style="medium"/>
    </border>
    <border>
      <left style="medium"/>
      <right style="thin"/>
      <top/>
      <bottom style="medium"/>
    </border>
    <border>
      <left style="thin"/>
      <right style="thin"/>
      <top style="medium"/>
      <bottom/>
    </border>
    <border>
      <left style="thin"/>
      <right/>
      <top/>
      <bottom style="thin">
        <color rgb="FF000000"/>
      </bottom>
    </border>
    <border>
      <left/>
      <right/>
      <top/>
      <bottom style="thin">
        <color rgb="FF000000"/>
      </bottom>
    </border>
    <border>
      <left/>
      <right style="medium"/>
      <top/>
      <bottom style="thin">
        <color rgb="FF000000"/>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49" fontId="54"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5" fillId="21" borderId="0" applyNumberFormat="0" applyBorder="0" applyAlignment="0" applyProtection="0"/>
    <xf numFmtId="0" fontId="56" fillId="22" borderId="4" applyNumberFormat="0" applyAlignment="0" applyProtection="0"/>
    <xf numFmtId="0" fontId="57" fillId="23" borderId="5" applyNumberFormat="0" applyAlignment="0" applyProtection="0"/>
    <xf numFmtId="0" fontId="58" fillId="0" borderId="6" applyNumberFormat="0" applyFill="0" applyAlignment="0" applyProtection="0"/>
    <xf numFmtId="0" fontId="59" fillId="0" borderId="7" applyNumberFormat="0" applyFill="0" applyAlignment="0" applyProtection="0"/>
    <xf numFmtId="0" fontId="60" fillId="24" borderId="0" applyNumberFormat="0" applyProtection="0">
      <alignment horizontal="left" wrapText="1" indent="4"/>
    </xf>
    <xf numFmtId="0" fontId="61" fillId="24" borderId="0" applyNumberFormat="0" applyProtection="0">
      <alignment horizontal="left" wrapText="1" indent="4"/>
    </xf>
    <xf numFmtId="0" fontId="62" fillId="0" borderId="0" applyNumberFormat="0" applyFill="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57" fillId="30" borderId="0" applyNumberFormat="0" applyBorder="0" applyAlignment="0" applyProtection="0"/>
    <xf numFmtId="0" fontId="64" fillId="31" borderId="4" applyNumberFormat="0" applyAlignment="0" applyProtection="0"/>
    <xf numFmtId="16" fontId="23" fillId="0" borderId="0" applyFont="0" applyFill="0" applyBorder="0" applyAlignment="0">
      <protection/>
    </xf>
    <xf numFmtId="0" fontId="65" fillId="32" borderId="0" applyNumberFormat="0" applyBorder="0" applyProtection="0">
      <alignment horizontal="center" vertical="center"/>
    </xf>
    <xf numFmtId="0" fontId="66" fillId="33" borderId="0" applyNumberFormat="0" applyBorder="0" applyAlignment="0" applyProtection="0"/>
    <xf numFmtId="170"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172" fontId="2" fillId="0" borderId="0" applyFont="0" applyFill="0" applyBorder="0" applyAlignment="0" applyProtection="0"/>
    <xf numFmtId="171"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4" fontId="0" fillId="0" borderId="0" applyFont="0" applyFill="0" applyBorder="0" applyAlignment="0" applyProtection="0"/>
    <xf numFmtId="0" fontId="67" fillId="34" borderId="0" applyNumberFormat="0" applyBorder="0" applyAlignment="0" applyProtection="0"/>
    <xf numFmtId="0" fontId="67"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68" fillId="22" borderId="9" applyNumberFormat="0" applyAlignment="0" applyProtection="0"/>
    <xf numFmtId="0" fontId="69" fillId="0" borderId="0" applyNumberFormat="0" applyFill="0" applyBorder="0" applyAlignment="0" applyProtection="0"/>
    <xf numFmtId="0" fontId="61" fillId="0" borderId="0" applyFill="0" applyBorder="0">
      <alignment wrapText="1"/>
      <protection/>
    </xf>
    <xf numFmtId="0" fontId="63" fillId="0" borderId="0">
      <alignment/>
      <protection/>
    </xf>
    <xf numFmtId="0" fontId="70" fillId="0" borderId="0" applyNumberFormat="0" applyFill="0" applyBorder="0" applyAlignment="0" applyProtection="0"/>
    <xf numFmtId="0" fontId="71" fillId="0" borderId="0" applyNumberFormat="0" applyFill="0" applyBorder="0" applyAlignment="0" applyProtection="0"/>
    <xf numFmtId="0" fontId="72" fillId="0" borderId="10" applyNumberFormat="0" applyFill="0" applyAlignment="0" applyProtection="0"/>
    <xf numFmtId="0" fontId="62" fillId="0" borderId="11" applyNumberFormat="0" applyFill="0" applyAlignment="0" applyProtection="0"/>
    <xf numFmtId="0" fontId="73" fillId="24" borderId="0" applyNumberFormat="0" applyBorder="0" applyProtection="0">
      <alignment horizontal="left" indent="1"/>
    </xf>
    <xf numFmtId="0" fontId="74" fillId="0" borderId="12" applyNumberFormat="0" applyFill="0" applyAlignment="0" applyProtection="0"/>
  </cellStyleXfs>
  <cellXfs count="793">
    <xf numFmtId="0" fontId="0" fillId="0" borderId="0" xfId="0" applyFont="1" applyAlignment="1">
      <alignment/>
    </xf>
    <xf numFmtId="9" fontId="4" fillId="11" borderId="13" xfId="95" applyFont="1" applyFill="1" applyBorder="1" applyAlignment="1" applyProtection="1">
      <alignment horizontal="center" vertical="center" wrapText="1"/>
      <protection locked="0"/>
    </xf>
    <xf numFmtId="9" fontId="3" fillId="0" borderId="14" xfId="86" applyNumberFormat="1" applyFont="1" applyBorder="1" applyAlignment="1">
      <alignment horizontal="center" vertical="center" wrapText="1"/>
      <protection/>
    </xf>
    <xf numFmtId="177" fontId="0" fillId="0" borderId="0" xfId="73"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95" applyFont="1" applyFill="1" applyBorder="1" applyAlignment="1" applyProtection="1">
      <alignment horizontal="center" vertical="center" wrapText="1"/>
      <protection locked="0"/>
    </xf>
    <xf numFmtId="9" fontId="3" fillId="8" borderId="14" xfId="86" applyNumberFormat="1" applyFont="1" applyFill="1" applyBorder="1" applyAlignment="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95" applyFont="1" applyFill="1" applyBorder="1" applyAlignment="1" applyProtection="1">
      <alignment horizontal="center" vertical="center" wrapText="1"/>
      <protection locked="0"/>
    </xf>
    <xf numFmtId="9" fontId="3" fillId="13" borderId="14" xfId="86" applyNumberFormat="1" applyFont="1" applyFill="1" applyBorder="1" applyAlignment="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95" applyFont="1" applyFill="1" applyBorder="1" applyAlignment="1" applyProtection="1">
      <alignment horizontal="center" vertical="center" wrapText="1"/>
      <protection locked="0"/>
    </xf>
    <xf numFmtId="9" fontId="3" fillId="8" borderId="21" xfId="86" applyNumberFormat="1" applyFont="1" applyFill="1" applyBorder="1" applyAlignment="1">
      <alignment horizontal="center" vertical="center" wrapText="1"/>
      <protection/>
    </xf>
    <xf numFmtId="9" fontId="3" fillId="13" borderId="20" xfId="86" applyNumberFormat="1" applyFont="1" applyFill="1" applyBorder="1" applyAlignment="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4" fillId="0" borderId="0" xfId="95" applyFont="1" applyBorder="1" applyAlignment="1">
      <alignment horizontal="center" vertical="center"/>
    </xf>
    <xf numFmtId="0" fontId="0" fillId="0" borderId="0" xfId="0" applyAlignment="1">
      <alignment vertical="center"/>
    </xf>
    <xf numFmtId="0" fontId="9" fillId="38" borderId="23" xfId="86" applyFont="1" applyFill="1" applyBorder="1" applyAlignment="1">
      <alignment vertical="center" wrapText="1"/>
      <protection/>
    </xf>
    <xf numFmtId="0" fontId="9" fillId="38" borderId="24" xfId="86" applyFont="1" applyFill="1" applyBorder="1" applyAlignment="1">
      <alignment vertical="center" wrapText="1"/>
      <protection/>
    </xf>
    <xf numFmtId="0" fontId="9" fillId="38" borderId="25" xfId="86" applyFont="1" applyFill="1" applyBorder="1" applyAlignment="1">
      <alignment vertical="center" wrapText="1"/>
      <protection/>
    </xf>
    <xf numFmtId="0" fontId="9" fillId="38" borderId="0" xfId="86" applyFont="1" applyFill="1" applyAlignment="1">
      <alignment vertical="center" wrapText="1"/>
      <protection/>
    </xf>
    <xf numFmtId="0" fontId="11" fillId="38" borderId="0" xfId="86" applyFont="1" applyFill="1" applyAlignment="1">
      <alignment vertical="center" wrapText="1"/>
      <protection/>
    </xf>
    <xf numFmtId="0" fontId="9" fillId="38" borderId="26" xfId="86" applyFont="1" applyFill="1" applyBorder="1" applyAlignment="1">
      <alignment vertical="center" wrapText="1"/>
      <protection/>
    </xf>
    <xf numFmtId="0" fontId="8" fillId="38" borderId="26" xfId="86" applyFont="1" applyFill="1" applyBorder="1" applyAlignment="1">
      <alignment vertical="center" wrapText="1"/>
      <protection/>
    </xf>
    <xf numFmtId="0" fontId="8" fillId="38" borderId="27" xfId="86" applyFont="1" applyFill="1" applyBorder="1" applyAlignment="1">
      <alignment vertical="center" wrapText="1"/>
      <protection/>
    </xf>
    <xf numFmtId="0" fontId="9" fillId="38" borderId="28" xfId="86" applyFont="1" applyFill="1" applyBorder="1" applyAlignment="1">
      <alignment vertical="center" wrapText="1"/>
      <protection/>
    </xf>
    <xf numFmtId="0" fontId="8" fillId="38" borderId="0" xfId="86" applyFont="1" applyFill="1" applyAlignment="1">
      <alignment vertical="center" wrapText="1"/>
      <protection/>
    </xf>
    <xf numFmtId="0" fontId="8" fillId="38" borderId="29" xfId="86" applyFont="1" applyFill="1" applyBorder="1" applyAlignment="1">
      <alignment vertical="center" wrapText="1"/>
      <protection/>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9" fillId="0" borderId="0" xfId="86" applyFont="1" applyAlignment="1">
      <alignment horizontal="center" vertical="center" wrapText="1"/>
      <protection/>
    </xf>
    <xf numFmtId="0" fontId="9" fillId="0" borderId="29" xfId="86" applyFont="1" applyBorder="1" applyAlignment="1">
      <alignment horizontal="center" vertical="center" wrapText="1"/>
      <protection/>
    </xf>
    <xf numFmtId="0" fontId="9" fillId="38" borderId="28" xfId="86" applyFont="1" applyFill="1" applyBorder="1" applyAlignment="1">
      <alignment horizontal="center" vertical="center" wrapText="1"/>
      <protection/>
    </xf>
    <xf numFmtId="0" fontId="9" fillId="38" borderId="33" xfId="86" applyFont="1" applyFill="1" applyBorder="1" applyAlignment="1">
      <alignment horizontal="center" vertical="center" wrapText="1"/>
      <protection/>
    </xf>
    <xf numFmtId="0" fontId="12" fillId="38" borderId="0" xfId="86" applyFont="1" applyFill="1" applyAlignment="1">
      <alignment horizontal="center" vertical="center" wrapText="1"/>
      <protection/>
    </xf>
    <xf numFmtId="0" fontId="9" fillId="38" borderId="0" xfId="86" applyFont="1" applyFill="1" applyAlignment="1">
      <alignment horizontal="center" vertical="center" wrapText="1"/>
      <protection/>
    </xf>
    <xf numFmtId="0" fontId="12" fillId="0" borderId="0" xfId="86" applyFont="1" applyAlignment="1">
      <alignment horizontal="center" vertical="center" wrapText="1"/>
      <protection/>
    </xf>
    <xf numFmtId="0" fontId="0" fillId="0" borderId="0" xfId="0" applyAlignment="1">
      <alignment horizontal="center" vertical="center" wrapText="1"/>
    </xf>
    <xf numFmtId="0" fontId="8" fillId="38" borderId="34" xfId="86" applyFont="1" applyFill="1" applyBorder="1" applyAlignment="1">
      <alignment vertical="center" wrapText="1"/>
      <protection/>
    </xf>
    <xf numFmtId="0" fontId="8" fillId="38" borderId="35" xfId="86" applyFont="1" applyFill="1" applyBorder="1" applyAlignment="1">
      <alignment vertical="center" wrapText="1"/>
      <protection/>
    </xf>
    <xf numFmtId="9" fontId="9" fillId="0" borderId="36" xfId="95" applyFont="1" applyFill="1" applyBorder="1" applyAlignment="1" applyProtection="1">
      <alignment horizontal="center" vertical="center" wrapText="1"/>
      <protection/>
    </xf>
    <xf numFmtId="0" fontId="13" fillId="39" borderId="0" xfId="86" applyFont="1" applyFill="1" applyAlignment="1">
      <alignment vertical="center" wrapText="1"/>
      <protection/>
    </xf>
    <xf numFmtId="0" fontId="75" fillId="38" borderId="28" xfId="0" applyFont="1" applyFill="1" applyBorder="1" applyAlignment="1">
      <alignment vertical="center"/>
    </xf>
    <xf numFmtId="0" fontId="75" fillId="38" borderId="0" xfId="0" applyFont="1" applyFill="1" applyAlignment="1">
      <alignment vertical="center"/>
    </xf>
    <xf numFmtId="0" fontId="75" fillId="38" borderId="29" xfId="0" applyFont="1" applyFill="1" applyBorder="1" applyAlignment="1">
      <alignment vertical="center"/>
    </xf>
    <xf numFmtId="0" fontId="9" fillId="38" borderId="0" xfId="86" applyFont="1" applyFill="1" applyAlignment="1">
      <alignment horizontal="left" vertical="center" wrapText="1"/>
      <protection/>
    </xf>
    <xf numFmtId="0" fontId="0" fillId="38" borderId="0" xfId="0" applyFill="1" applyAlignment="1">
      <alignment vertical="center"/>
    </xf>
    <xf numFmtId="0" fontId="8" fillId="38" borderId="28" xfId="86" applyFont="1" applyFill="1" applyBorder="1" applyAlignment="1">
      <alignment vertical="center" wrapText="1"/>
      <protection/>
    </xf>
    <xf numFmtId="177" fontId="0" fillId="0" borderId="0" xfId="0" applyNumberFormat="1" applyAlignment="1">
      <alignment vertical="center"/>
    </xf>
    <xf numFmtId="176" fontId="0" fillId="38" borderId="0" xfId="0" applyNumberFormat="1" applyFill="1" applyAlignment="1">
      <alignment vertical="center"/>
    </xf>
    <xf numFmtId="0" fontId="8" fillId="0" borderId="37" xfId="86" applyFont="1" applyBorder="1" applyAlignment="1">
      <alignment horizontal="left" vertical="center" wrapText="1"/>
      <protection/>
    </xf>
    <xf numFmtId="169" fontId="9" fillId="0" borderId="22" xfId="57" applyFont="1" applyFill="1" applyBorder="1" applyAlignment="1" applyProtection="1">
      <alignment horizontal="center" vertical="center" wrapText="1"/>
      <protection/>
    </xf>
    <xf numFmtId="165" fontId="0" fillId="0" borderId="0" xfId="74" applyFont="1" applyAlignment="1">
      <alignment vertical="center"/>
    </xf>
    <xf numFmtId="0" fontId="9" fillId="5" borderId="13" xfId="86" applyFont="1" applyFill="1" applyBorder="1" applyAlignment="1">
      <alignment horizontal="center" vertical="center" wrapText="1"/>
      <protection/>
    </xf>
    <xf numFmtId="0" fontId="9" fillId="0" borderId="22" xfId="86" applyFont="1" applyBorder="1" applyAlignment="1">
      <alignment horizontal="center" vertical="center" wrapText="1"/>
      <protection/>
    </xf>
    <xf numFmtId="0" fontId="9" fillId="0" borderId="16" xfId="86" applyFont="1" applyBorder="1" applyAlignment="1">
      <alignment horizontal="left" vertical="center" wrapText="1"/>
      <protection/>
    </xf>
    <xf numFmtId="0" fontId="9" fillId="11" borderId="38" xfId="86" applyFont="1" applyFill="1" applyBorder="1" applyAlignment="1">
      <alignment horizontal="left" vertical="center" wrapText="1"/>
      <protection/>
    </xf>
    <xf numFmtId="9" fontId="76" fillId="11" borderId="38" xfId="97" applyFont="1" applyFill="1" applyBorder="1" applyAlignment="1" applyProtection="1">
      <alignment vertical="center" wrapText="1"/>
      <protection/>
    </xf>
    <xf numFmtId="175" fontId="9" fillId="11" borderId="38" xfId="95" applyNumberFormat="1" applyFont="1" applyFill="1" applyBorder="1" applyAlignment="1" applyProtection="1">
      <alignment vertical="center" wrapText="1"/>
      <protection/>
    </xf>
    <xf numFmtId="165" fontId="74" fillId="0" borderId="0" xfId="74" applyFont="1" applyAlignment="1">
      <alignment vertical="center"/>
    </xf>
    <xf numFmtId="9" fontId="8" fillId="0" borderId="16" xfId="96" applyFont="1" applyFill="1" applyBorder="1" applyAlignment="1" applyProtection="1">
      <alignment horizontal="center" vertical="center" wrapText="1"/>
      <protection locked="0"/>
    </xf>
    <xf numFmtId="9" fontId="9" fillId="0" borderId="39" xfId="86" applyNumberFormat="1" applyFont="1" applyBorder="1" applyAlignment="1">
      <alignment horizontal="center" vertical="center" wrapText="1"/>
      <protection/>
    </xf>
    <xf numFmtId="9" fontId="9" fillId="0" borderId="0" xfId="86" applyNumberFormat="1" applyFont="1" applyAlignment="1">
      <alignment vertical="center" wrapText="1"/>
      <protection/>
    </xf>
    <xf numFmtId="0" fontId="74" fillId="0" borderId="0" xfId="0" applyFont="1" applyAlignment="1">
      <alignment vertical="center"/>
    </xf>
    <xf numFmtId="0" fontId="9" fillId="11" borderId="13" xfId="86" applyFont="1" applyFill="1" applyBorder="1" applyAlignment="1">
      <alignment horizontal="left" vertical="center" wrapText="1"/>
      <protection/>
    </xf>
    <xf numFmtId="9" fontId="8" fillId="11" borderId="13" xfId="95" applyFont="1" applyFill="1" applyBorder="1" applyAlignment="1" applyProtection="1">
      <alignment horizontal="center" vertical="center" wrapText="1"/>
      <protection locked="0"/>
    </xf>
    <xf numFmtId="9" fontId="9" fillId="0" borderId="14" xfId="86" applyNumberFormat="1" applyFont="1" applyBorder="1" applyAlignment="1">
      <alignment horizontal="center" vertical="center" wrapText="1"/>
      <protection/>
    </xf>
    <xf numFmtId="0" fontId="9" fillId="0" borderId="13" xfId="86" applyFont="1" applyBorder="1" applyAlignment="1">
      <alignment horizontal="left" vertical="center" wrapText="1"/>
      <protection/>
    </xf>
    <xf numFmtId="9" fontId="8" fillId="0" borderId="13" xfId="96" applyFont="1" applyFill="1" applyBorder="1" applyAlignment="1" applyProtection="1">
      <alignment horizontal="center" vertical="center" wrapText="1"/>
      <protection locked="0"/>
    </xf>
    <xf numFmtId="9" fontId="8" fillId="11" borderId="14" xfId="95" applyFont="1" applyFill="1" applyBorder="1" applyAlignment="1" applyProtection="1">
      <alignment horizontal="center" vertical="center" wrapText="1"/>
      <protection locked="0"/>
    </xf>
    <xf numFmtId="9" fontId="8" fillId="11" borderId="38" xfId="95" applyFont="1" applyFill="1" applyBorder="1" applyAlignment="1" applyProtection="1">
      <alignment horizontal="center" vertical="center" wrapText="1"/>
      <protection locked="0"/>
    </xf>
    <xf numFmtId="9" fontId="8" fillId="11" borderId="40" xfId="95" applyFont="1" applyFill="1" applyBorder="1" applyAlignment="1" applyProtection="1">
      <alignment horizontal="center" vertical="center" wrapText="1"/>
      <protection locked="0"/>
    </xf>
    <xf numFmtId="9" fontId="9" fillId="0" borderId="40" xfId="86" applyNumberFormat="1" applyFont="1" applyBorder="1" applyAlignment="1">
      <alignment horizontal="center" vertical="center" wrapText="1"/>
      <protection/>
    </xf>
    <xf numFmtId="0" fontId="75" fillId="0" borderId="0" xfId="0" applyFont="1" applyAlignment="1">
      <alignment vertical="center"/>
    </xf>
    <xf numFmtId="0" fontId="75" fillId="0" borderId="13" xfId="0" applyFont="1" applyBorder="1" applyAlignment="1">
      <alignment horizontal="center" vertical="center" wrapText="1"/>
    </xf>
    <xf numFmtId="0" fontId="75" fillId="0" borderId="13" xfId="0" applyFont="1" applyBorder="1" applyAlignment="1">
      <alignment vertical="center"/>
    </xf>
    <xf numFmtId="0" fontId="77" fillId="11" borderId="13" xfId="0" applyFont="1" applyFill="1" applyBorder="1" applyAlignment="1">
      <alignment horizontal="center" vertical="center"/>
    </xf>
    <xf numFmtId="0" fontId="75" fillId="0" borderId="0" xfId="0" applyFont="1" applyAlignment="1">
      <alignment horizontal="center" vertical="center"/>
    </xf>
    <xf numFmtId="0" fontId="78" fillId="0" borderId="13" xfId="0" applyFont="1" applyBorder="1" applyAlignment="1">
      <alignment vertical="center"/>
    </xf>
    <xf numFmtId="0" fontId="77" fillId="11" borderId="13" xfId="0" applyFont="1" applyFill="1" applyBorder="1" applyAlignment="1">
      <alignment horizontal="left" vertical="center"/>
    </xf>
    <xf numFmtId="0" fontId="75" fillId="0" borderId="13" xfId="0" applyFont="1" applyBorder="1" applyAlignment="1">
      <alignment horizontal="left" vertical="center"/>
    </xf>
    <xf numFmtId="0" fontId="75" fillId="0" borderId="14" xfId="0" applyFont="1" applyBorder="1" applyAlignment="1">
      <alignment horizontal="left" vertical="center"/>
    </xf>
    <xf numFmtId="41" fontId="75" fillId="0" borderId="13" xfId="58" applyFont="1" applyFill="1" applyBorder="1" applyAlignment="1">
      <alignment vertical="center"/>
    </xf>
    <xf numFmtId="0" fontId="78" fillId="0" borderId="0" xfId="0" applyFont="1" applyAlignment="1">
      <alignment vertical="center"/>
    </xf>
    <xf numFmtId="0" fontId="79" fillId="0" borderId="0" xfId="0" applyFont="1" applyAlignment="1">
      <alignment horizontal="left" vertical="center"/>
    </xf>
    <xf numFmtId="0" fontId="79" fillId="11" borderId="13" xfId="0" applyFont="1" applyFill="1" applyBorder="1" applyAlignment="1">
      <alignment vertical="center"/>
    </xf>
    <xf numFmtId="41" fontId="75" fillId="0" borderId="14" xfId="58" applyFont="1" applyFill="1" applyBorder="1" applyAlignment="1">
      <alignment vertical="center"/>
    </xf>
    <xf numFmtId="49" fontId="75" fillId="0" borderId="14" xfId="58" applyNumberFormat="1" applyFont="1" applyFill="1" applyBorder="1" applyAlignment="1">
      <alignment vertical="center"/>
    </xf>
    <xf numFmtId="49" fontId="75" fillId="0" borderId="13" xfId="58" applyNumberFormat="1" applyFont="1" applyFill="1" applyBorder="1" applyAlignment="1">
      <alignment vertical="center"/>
    </xf>
    <xf numFmtId="0" fontId="75" fillId="0" borderId="0" xfId="0" applyFont="1" applyAlignment="1">
      <alignment horizontal="left" vertical="center"/>
    </xf>
    <xf numFmtId="0" fontId="79" fillId="17" borderId="13" xfId="0" applyFont="1" applyFill="1" applyBorder="1" applyAlignment="1">
      <alignment horizontal="center" vertical="center"/>
    </xf>
    <xf numFmtId="0" fontId="75" fillId="0" borderId="16" xfId="0" applyFont="1" applyBorder="1" applyAlignment="1">
      <alignment horizontal="left" vertical="center" wrapText="1"/>
    </xf>
    <xf numFmtId="0" fontId="75" fillId="0" borderId="13" xfId="0" applyFont="1" applyBorder="1" applyAlignment="1">
      <alignment horizontal="left" vertical="center" wrapText="1"/>
    </xf>
    <xf numFmtId="0" fontId="75" fillId="0" borderId="13" xfId="0" applyFont="1" applyBorder="1" applyAlignment="1">
      <alignment vertical="center" wrapText="1"/>
    </xf>
    <xf numFmtId="0" fontId="8" fillId="38" borderId="13" xfId="0" applyFont="1" applyFill="1" applyBorder="1" applyAlignment="1">
      <alignment horizontal="left" vertical="center" wrapText="1"/>
    </xf>
    <xf numFmtId="0" fontId="79" fillId="0" borderId="22" xfId="0" applyFont="1" applyBorder="1" applyAlignment="1">
      <alignment horizontal="left" vertical="center" wrapText="1"/>
    </xf>
    <xf numFmtId="0" fontId="75" fillId="0" borderId="22" xfId="0" applyFont="1" applyBorder="1" applyAlignment="1">
      <alignment horizontal="left" vertical="center"/>
    </xf>
    <xf numFmtId="0" fontId="9" fillId="38" borderId="14" xfId="86" applyFont="1" applyFill="1" applyBorder="1" applyAlignment="1">
      <alignment horizontal="center" vertical="center" wrapText="1"/>
      <protection/>
    </xf>
    <xf numFmtId="0" fontId="9" fillId="38" borderId="17" xfId="86" applyFont="1" applyFill="1" applyBorder="1" applyAlignment="1">
      <alignment horizontal="center" vertical="center" wrapText="1"/>
      <protection/>
    </xf>
    <xf numFmtId="0" fontId="9" fillId="0" borderId="14" xfId="86" applyFont="1" applyBorder="1" applyAlignment="1">
      <alignment horizontal="center" vertical="center" wrapText="1"/>
      <protection/>
    </xf>
    <xf numFmtId="0" fontId="9" fillId="0" borderId="41" xfId="86" applyFont="1" applyBorder="1" applyAlignment="1">
      <alignment horizontal="center" vertical="center" wrapText="1"/>
      <protection/>
    </xf>
    <xf numFmtId="9" fontId="9" fillId="0" borderId="22" xfId="95" applyFont="1" applyFill="1" applyBorder="1" applyAlignment="1" applyProtection="1">
      <alignment horizontal="center" vertical="center" wrapText="1"/>
      <protection/>
    </xf>
    <xf numFmtId="9" fontId="9" fillId="11" borderId="38" xfId="95" applyFont="1" applyFill="1" applyBorder="1" applyAlignment="1" applyProtection="1">
      <alignment horizontal="center" vertical="center" wrapText="1"/>
      <protection/>
    </xf>
    <xf numFmtId="0" fontId="9" fillId="38" borderId="42" xfId="86" applyFont="1" applyFill="1" applyBorder="1" applyAlignment="1">
      <alignment horizontal="center" vertical="center" wrapText="1"/>
      <protection/>
    </xf>
    <xf numFmtId="0" fontId="9" fillId="38" borderId="43" xfId="86" applyFont="1" applyFill="1" applyBorder="1" applyAlignment="1">
      <alignment horizontal="center" vertical="center" wrapText="1"/>
      <protection/>
    </xf>
    <xf numFmtId="0" fontId="9" fillId="38" borderId="44" xfId="86" applyFont="1" applyFill="1" applyBorder="1" applyAlignment="1">
      <alignment horizontal="center" vertical="center" wrapText="1"/>
      <protection/>
    </xf>
    <xf numFmtId="0" fontId="79" fillId="17" borderId="13" xfId="0" applyFont="1" applyFill="1" applyBorder="1" applyAlignment="1">
      <alignment horizontal="left" vertical="center"/>
    </xf>
    <xf numFmtId="0" fontId="79" fillId="0" borderId="13" xfId="0" applyFont="1" applyBorder="1" applyAlignment="1">
      <alignment horizontal="left" vertical="center"/>
    </xf>
    <xf numFmtId="0" fontId="79" fillId="0" borderId="13" xfId="0" applyFont="1" applyBorder="1" applyAlignment="1">
      <alignment horizontal="left" vertical="center" wrapText="1"/>
    </xf>
    <xf numFmtId="0" fontId="10" fillId="0" borderId="22" xfId="0" applyFont="1" applyBorder="1" applyAlignment="1">
      <alignment horizontal="left" vertical="center" wrapText="1"/>
    </xf>
    <xf numFmtId="0" fontId="14" fillId="0" borderId="13" xfId="0" applyFont="1" applyBorder="1" applyAlignment="1">
      <alignment horizontal="center" vertical="center" wrapText="1"/>
    </xf>
    <xf numFmtId="0" fontId="80" fillId="0" borderId="0" xfId="0" applyFont="1" applyAlignment="1">
      <alignment vertical="center"/>
    </xf>
    <xf numFmtId="0" fontId="80" fillId="0" borderId="13" xfId="0" applyFont="1" applyBorder="1" applyAlignment="1">
      <alignment vertical="center"/>
    </xf>
    <xf numFmtId="0" fontId="81" fillId="0" borderId="13" xfId="0" applyFont="1" applyBorder="1" applyAlignment="1">
      <alignment vertical="center" wrapText="1"/>
    </xf>
    <xf numFmtId="0" fontId="81" fillId="11" borderId="13" xfId="0" applyFont="1" applyFill="1" applyBorder="1" applyAlignment="1">
      <alignment horizontal="left" vertical="center" wrapText="1"/>
    </xf>
    <xf numFmtId="0" fontId="81" fillId="11" borderId="13" xfId="0" applyFont="1" applyFill="1" applyBorder="1" applyAlignment="1">
      <alignment vertical="center" wrapText="1"/>
    </xf>
    <xf numFmtId="0" fontId="81" fillId="11" borderId="14" xfId="0" applyFont="1" applyFill="1" applyBorder="1" applyAlignment="1">
      <alignment horizontal="center" vertical="center" wrapText="1"/>
    </xf>
    <xf numFmtId="0" fontId="80" fillId="38" borderId="0" xfId="0" applyFont="1" applyFill="1" applyAlignment="1">
      <alignment vertical="center"/>
    </xf>
    <xf numFmtId="0" fontId="80" fillId="38" borderId="0" xfId="0" applyFont="1" applyFill="1" applyAlignment="1">
      <alignment horizontal="center" vertical="center"/>
    </xf>
    <xf numFmtId="0" fontId="81" fillId="11" borderId="22" xfId="0" applyFont="1" applyFill="1" applyBorder="1" applyAlignment="1">
      <alignment horizontal="center" vertical="center" wrapText="1"/>
    </xf>
    <xf numFmtId="0" fontId="82" fillId="11" borderId="45" xfId="0" applyFont="1" applyFill="1" applyBorder="1" applyAlignment="1">
      <alignment horizontal="center" vertical="center" wrapText="1"/>
    </xf>
    <xf numFmtId="0" fontId="82" fillId="11" borderId="16" xfId="0" applyFont="1" applyFill="1" applyBorder="1" applyAlignment="1">
      <alignment horizontal="center" vertical="center" wrapText="1"/>
    </xf>
    <xf numFmtId="49" fontId="81" fillId="11" borderId="22" xfId="0" applyNumberFormat="1" applyFont="1" applyFill="1" applyBorder="1" applyAlignment="1">
      <alignment horizontal="center" vertical="center" wrapText="1"/>
    </xf>
    <xf numFmtId="0" fontId="82" fillId="11" borderId="22" xfId="0" applyFont="1" applyFill="1" applyBorder="1" applyAlignment="1">
      <alignment horizontal="center" vertical="center" wrapText="1"/>
    </xf>
    <xf numFmtId="49" fontId="82" fillId="11" borderId="22" xfId="0" applyNumberFormat="1" applyFont="1" applyFill="1" applyBorder="1" applyAlignment="1">
      <alignment horizontal="center" vertical="center" wrapText="1"/>
    </xf>
    <xf numFmtId="179" fontId="80" fillId="0" borderId="13" xfId="73" applyNumberFormat="1" applyFont="1" applyBorder="1" applyAlignment="1">
      <alignment vertical="center"/>
    </xf>
    <xf numFmtId="0" fontId="80" fillId="40" borderId="13" xfId="0" applyFont="1" applyFill="1" applyBorder="1" applyAlignment="1">
      <alignment horizontal="center" vertical="center"/>
    </xf>
    <xf numFmtId="178" fontId="81" fillId="41" borderId="13" xfId="74" applyNumberFormat="1" applyFont="1" applyFill="1" applyBorder="1" applyAlignment="1">
      <alignment horizontal="center" vertical="center"/>
    </xf>
    <xf numFmtId="178" fontId="81" fillId="0" borderId="13" xfId="74" applyNumberFormat="1" applyFont="1" applyFill="1" applyBorder="1" applyAlignment="1">
      <alignment horizontal="center" vertical="center"/>
    </xf>
    <xf numFmtId="0" fontId="81" fillId="0" borderId="13" xfId="0" applyFont="1" applyBorder="1" applyAlignment="1">
      <alignment vertical="center"/>
    </xf>
    <xf numFmtId="0" fontId="81" fillId="41" borderId="13" xfId="0" applyFont="1" applyFill="1" applyBorder="1" applyAlignment="1">
      <alignment horizontal="left" vertical="center"/>
    </xf>
    <xf numFmtId="0" fontId="81" fillId="41" borderId="13" xfId="0" applyFont="1" applyFill="1" applyBorder="1" applyAlignment="1">
      <alignment horizontal="center" vertical="center"/>
    </xf>
    <xf numFmtId="179" fontId="81" fillId="41" borderId="13" xfId="73" applyNumberFormat="1" applyFont="1" applyFill="1" applyBorder="1" applyAlignment="1">
      <alignment horizontal="center" vertical="center"/>
    </xf>
    <xf numFmtId="0" fontId="81" fillId="40" borderId="13" xfId="0" applyFont="1" applyFill="1" applyBorder="1" applyAlignment="1">
      <alignment horizontal="center" vertical="center"/>
    </xf>
    <xf numFmtId="178" fontId="81" fillId="41" borderId="13" xfId="0" applyNumberFormat="1" applyFont="1" applyFill="1" applyBorder="1" applyAlignment="1">
      <alignment horizontal="center" vertical="center"/>
    </xf>
    <xf numFmtId="0" fontId="77" fillId="0" borderId="13" xfId="0" applyFont="1" applyBorder="1" applyAlignment="1">
      <alignment vertical="center" wrapText="1"/>
    </xf>
    <xf numFmtId="0" fontId="83" fillId="0" borderId="13" xfId="0" applyFont="1" applyBorder="1" applyAlignment="1">
      <alignment/>
    </xf>
    <xf numFmtId="0" fontId="83" fillId="0" borderId="16" xfId="0" applyFont="1" applyBorder="1" applyAlignment="1">
      <alignment/>
    </xf>
    <xf numFmtId="0" fontId="79" fillId="38" borderId="23" xfId="86" applyFont="1" applyFill="1" applyBorder="1" applyAlignment="1">
      <alignment vertical="center" wrapText="1"/>
      <protection/>
    </xf>
    <xf numFmtId="0" fontId="79" fillId="38" borderId="46" xfId="86" applyFont="1" applyFill="1" applyBorder="1" applyAlignment="1">
      <alignment vertical="center" wrapText="1"/>
      <protection/>
    </xf>
    <xf numFmtId="0" fontId="79" fillId="38" borderId="47" xfId="86" applyFont="1" applyFill="1" applyBorder="1" applyAlignment="1">
      <alignment vertical="center" wrapText="1"/>
      <protection/>
    </xf>
    <xf numFmtId="0" fontId="79" fillId="38" borderId="0" xfId="86" applyFont="1" applyFill="1" applyAlignment="1">
      <alignment vertical="center" wrapText="1"/>
      <protection/>
    </xf>
    <xf numFmtId="0" fontId="79" fillId="38" borderId="26" xfId="86" applyFont="1" applyFill="1" applyBorder="1" applyAlignment="1">
      <alignment vertical="center" wrapText="1"/>
      <protection/>
    </xf>
    <xf numFmtId="0" fontId="75" fillId="38" borderId="26" xfId="86" applyFont="1" applyFill="1" applyBorder="1" applyAlignment="1">
      <alignment vertical="center" wrapText="1"/>
      <protection/>
    </xf>
    <xf numFmtId="0" fontId="75" fillId="38" borderId="27" xfId="86" applyFont="1" applyFill="1" applyBorder="1" applyAlignment="1">
      <alignment vertical="center" wrapText="1"/>
      <protection/>
    </xf>
    <xf numFmtId="0" fontId="79" fillId="38" borderId="28" xfId="86" applyFont="1" applyFill="1" applyBorder="1" applyAlignment="1">
      <alignment vertical="center" wrapText="1"/>
      <protection/>
    </xf>
    <xf numFmtId="0" fontId="75" fillId="38" borderId="0" xfId="86" applyFont="1" applyFill="1" applyAlignment="1">
      <alignment vertical="center" wrapText="1"/>
      <protection/>
    </xf>
    <xf numFmtId="0" fontId="75" fillId="38" borderId="29" xfId="86" applyFont="1" applyFill="1" applyBorder="1" applyAlignment="1">
      <alignment vertical="center" wrapText="1"/>
      <protection/>
    </xf>
    <xf numFmtId="0" fontId="79" fillId="0" borderId="28" xfId="86" applyFont="1" applyBorder="1" applyAlignment="1">
      <alignment vertical="center" wrapText="1"/>
      <protection/>
    </xf>
    <xf numFmtId="0" fontId="79" fillId="0" borderId="0" xfId="86" applyFont="1" applyAlignment="1">
      <alignment vertical="center" wrapText="1"/>
      <protection/>
    </xf>
    <xf numFmtId="0" fontId="79" fillId="0" borderId="0" xfId="86" applyFont="1" applyAlignment="1">
      <alignment horizontal="center" vertical="center" wrapText="1"/>
      <protection/>
    </xf>
    <xf numFmtId="0" fontId="74" fillId="0" borderId="0" xfId="0" applyFont="1" applyAlignment="1">
      <alignment horizontal="center" vertical="center"/>
    </xf>
    <xf numFmtId="0" fontId="74" fillId="0" borderId="0" xfId="0" applyFont="1" applyAlignment="1">
      <alignment horizontal="center" vertical="center" wrapText="1"/>
    </xf>
    <xf numFmtId="0" fontId="0" fillId="0" borderId="0" xfId="0" applyAlignment="1">
      <alignment horizontal="center" vertical="center"/>
    </xf>
    <xf numFmtId="0" fontId="75" fillId="0" borderId="0" xfId="86" applyFont="1" applyAlignment="1">
      <alignment vertical="center" wrapText="1"/>
      <protection/>
    </xf>
    <xf numFmtId="0" fontId="75" fillId="0" borderId="29" xfId="86" applyFont="1" applyBorder="1" applyAlignment="1">
      <alignment vertical="center" wrapText="1"/>
      <protection/>
    </xf>
    <xf numFmtId="0" fontId="79" fillId="38" borderId="28" xfId="86" applyFont="1" applyFill="1" applyBorder="1" applyAlignment="1">
      <alignment horizontal="center" vertical="center" wrapText="1"/>
      <protection/>
    </xf>
    <xf numFmtId="0" fontId="79" fillId="38" borderId="33" xfId="86" applyFont="1" applyFill="1" applyBorder="1" applyAlignment="1">
      <alignment horizontal="center" vertical="center" wrapText="1"/>
      <protection/>
    </xf>
    <xf numFmtId="0" fontId="84" fillId="38" borderId="0" xfId="86" applyFont="1" applyFill="1" applyAlignment="1">
      <alignment horizontal="center" vertical="center" wrapText="1"/>
      <protection/>
    </xf>
    <xf numFmtId="0" fontId="79" fillId="38" borderId="0" xfId="86" applyFont="1" applyFill="1" applyAlignment="1">
      <alignment horizontal="center" vertical="center" wrapText="1"/>
      <protection/>
    </xf>
    <xf numFmtId="0" fontId="84" fillId="0" borderId="0" xfId="86" applyFont="1" applyAlignment="1">
      <alignment horizontal="center" vertical="center" wrapText="1"/>
      <protection/>
    </xf>
    <xf numFmtId="0" fontId="79" fillId="0" borderId="29" xfId="86" applyFont="1" applyBorder="1" applyAlignment="1">
      <alignment horizontal="center" vertical="center" wrapText="1"/>
      <protection/>
    </xf>
    <xf numFmtId="0" fontId="75" fillId="38" borderId="34" xfId="86" applyFont="1" applyFill="1" applyBorder="1" applyAlignment="1">
      <alignment vertical="center" wrapText="1"/>
      <protection/>
    </xf>
    <xf numFmtId="0" fontId="75" fillId="38" borderId="35" xfId="86" applyFont="1" applyFill="1" applyBorder="1" applyAlignment="1">
      <alignment vertical="center" wrapText="1"/>
      <protection/>
    </xf>
    <xf numFmtId="0" fontId="85" fillId="39" borderId="0" xfId="86" applyFont="1" applyFill="1" applyAlignment="1">
      <alignment vertical="center" wrapText="1"/>
      <protection/>
    </xf>
    <xf numFmtId="0" fontId="75" fillId="38" borderId="28" xfId="86" applyFont="1" applyFill="1" applyBorder="1" applyAlignment="1">
      <alignment vertical="center" wrapText="1"/>
      <protection/>
    </xf>
    <xf numFmtId="0" fontId="79" fillId="5" borderId="48" xfId="86" applyFont="1" applyFill="1" applyBorder="1" applyAlignment="1">
      <alignment horizontal="center" vertical="center" wrapText="1"/>
      <protection/>
    </xf>
    <xf numFmtId="0" fontId="79" fillId="5" borderId="49" xfId="86" applyFont="1" applyFill="1" applyBorder="1" applyAlignment="1">
      <alignment horizontal="center" vertical="center" wrapText="1"/>
      <protection/>
    </xf>
    <xf numFmtId="0" fontId="79" fillId="5" borderId="50" xfId="86" applyFont="1" applyFill="1" applyBorder="1" applyAlignment="1">
      <alignment horizontal="center" vertical="center" wrapText="1"/>
      <protection/>
    </xf>
    <xf numFmtId="177" fontId="0" fillId="0" borderId="0" xfId="73" applyNumberFormat="1" applyFont="1" applyBorder="1" applyAlignment="1">
      <alignment vertical="center"/>
    </xf>
    <xf numFmtId="174" fontId="0" fillId="0" borderId="51" xfId="56" applyNumberFormat="1" applyFont="1" applyBorder="1" applyAlignment="1">
      <alignment vertical="center"/>
    </xf>
    <xf numFmtId="174" fontId="0" fillId="0" borderId="16" xfId="56" applyNumberFormat="1" applyFont="1" applyBorder="1" applyAlignment="1">
      <alignment vertical="center"/>
    </xf>
    <xf numFmtId="174" fontId="0" fillId="0" borderId="39" xfId="56" applyNumberFormat="1" applyFont="1" applyBorder="1" applyAlignment="1">
      <alignment vertical="center"/>
    </xf>
    <xf numFmtId="9" fontId="0" fillId="0" borderId="52" xfId="95" applyFont="1" applyBorder="1" applyAlignment="1">
      <alignment vertical="center"/>
    </xf>
    <xf numFmtId="3" fontId="0" fillId="0" borderId="0" xfId="0" applyNumberFormat="1" applyAlignment="1">
      <alignment vertical="center"/>
    </xf>
    <xf numFmtId="174" fontId="0" fillId="0" borderId="0" xfId="56" applyNumberFormat="1" applyFont="1" applyBorder="1" applyAlignment="1">
      <alignment vertical="center"/>
    </xf>
    <xf numFmtId="174" fontId="0" fillId="0" borderId="20" xfId="56" applyNumberFormat="1" applyFont="1" applyBorder="1" applyAlignment="1">
      <alignment vertical="center"/>
    </xf>
    <xf numFmtId="174" fontId="0" fillId="0" borderId="13" xfId="56" applyNumberFormat="1" applyFont="1" applyBorder="1" applyAlignment="1">
      <alignment vertical="center"/>
    </xf>
    <xf numFmtId="9" fontId="0" fillId="0" borderId="14" xfId="95" applyFont="1" applyBorder="1" applyAlignment="1">
      <alignment vertical="center"/>
    </xf>
    <xf numFmtId="9" fontId="0" fillId="0" borderId="21" xfId="95" applyFont="1" applyBorder="1" applyAlignment="1">
      <alignment vertical="center"/>
    </xf>
    <xf numFmtId="174" fontId="0" fillId="0" borderId="14" xfId="56" applyNumberFormat="1" applyFont="1" applyBorder="1" applyAlignment="1">
      <alignment vertical="center"/>
    </xf>
    <xf numFmtId="174" fontId="0" fillId="0" borderId="53" xfId="56" applyNumberFormat="1" applyFont="1" applyBorder="1" applyAlignment="1">
      <alignment vertical="center"/>
    </xf>
    <xf numFmtId="174" fontId="0" fillId="0" borderId="38" xfId="56" applyNumberFormat="1" applyFont="1" applyBorder="1" applyAlignment="1">
      <alignment vertical="center"/>
    </xf>
    <xf numFmtId="9" fontId="0" fillId="0" borderId="40" xfId="95" applyFont="1" applyBorder="1" applyAlignment="1">
      <alignment vertical="center"/>
    </xf>
    <xf numFmtId="9" fontId="0" fillId="0" borderId="54" xfId="95" applyFont="1" applyBorder="1" applyAlignment="1">
      <alignment vertical="center"/>
    </xf>
    <xf numFmtId="0" fontId="79" fillId="38" borderId="0" xfId="86" applyFont="1" applyFill="1" applyAlignment="1">
      <alignment horizontal="left" vertical="center" wrapText="1"/>
      <protection/>
    </xf>
    <xf numFmtId="0" fontId="79" fillId="5" borderId="13" xfId="86" applyFont="1" applyFill="1" applyBorder="1" applyAlignment="1">
      <alignment horizontal="center" vertical="center" wrapText="1"/>
      <protection/>
    </xf>
    <xf numFmtId="0" fontId="75" fillId="0" borderId="37" xfId="86" applyFont="1" applyBorder="1" applyAlignment="1">
      <alignment horizontal="left" vertical="center" wrapText="1"/>
      <protection/>
    </xf>
    <xf numFmtId="0" fontId="79" fillId="0" borderId="22" xfId="86" applyFont="1" applyBorder="1" applyAlignment="1">
      <alignment horizontal="center" vertical="center" wrapText="1"/>
      <protection/>
    </xf>
    <xf numFmtId="169" fontId="79" fillId="0" borderId="22" xfId="57" applyFont="1" applyFill="1" applyBorder="1" applyAlignment="1" applyProtection="1">
      <alignment horizontal="center" vertical="center" wrapText="1"/>
      <protection/>
    </xf>
    <xf numFmtId="165" fontId="0" fillId="0" borderId="0" xfId="74" applyFont="1" applyAlignment="1">
      <alignment vertical="center"/>
    </xf>
    <xf numFmtId="0" fontId="79" fillId="0" borderId="16" xfId="86" applyFont="1" applyBorder="1" applyAlignment="1">
      <alignment horizontal="left" vertical="center" wrapText="1"/>
      <protection/>
    </xf>
    <xf numFmtId="0" fontId="79" fillId="11" borderId="38" xfId="86" applyFont="1" applyFill="1" applyBorder="1" applyAlignment="1">
      <alignment horizontal="left" vertical="center" wrapText="1"/>
      <protection/>
    </xf>
    <xf numFmtId="0" fontId="75" fillId="11" borderId="38" xfId="97" applyNumberFormat="1" applyFont="1" applyFill="1" applyBorder="1" applyAlignment="1" applyProtection="1">
      <alignment vertical="center" wrapText="1"/>
      <protection/>
    </xf>
    <xf numFmtId="0" fontId="75" fillId="11" borderId="38" xfId="97" applyNumberFormat="1" applyFont="1" applyFill="1" applyBorder="1" applyAlignment="1" applyProtection="1">
      <alignment horizontal="center" vertical="center" wrapText="1"/>
      <protection/>
    </xf>
    <xf numFmtId="0" fontId="79" fillId="11" borderId="38" xfId="95" applyNumberFormat="1" applyFont="1" applyFill="1" applyBorder="1" applyAlignment="1" applyProtection="1">
      <alignment horizontal="center" vertical="center" wrapText="1"/>
      <protection/>
    </xf>
    <xf numFmtId="175" fontId="79" fillId="11" borderId="38" xfId="95" applyNumberFormat="1" applyFont="1" applyFill="1" applyBorder="1" applyAlignment="1" applyProtection="1">
      <alignment vertical="center" wrapText="1"/>
      <protection/>
    </xf>
    <xf numFmtId="1" fontId="79" fillId="38" borderId="38" xfId="95" applyNumberFormat="1" applyFont="1" applyFill="1" applyBorder="1" applyAlignment="1" applyProtection="1">
      <alignment horizontal="center" vertical="center" wrapText="1"/>
      <protection/>
    </xf>
    <xf numFmtId="9" fontId="75" fillId="0" borderId="16" xfId="96" applyFont="1" applyFill="1" applyBorder="1" applyAlignment="1" applyProtection="1">
      <alignment horizontal="center" vertical="center" wrapText="1"/>
      <protection locked="0"/>
    </xf>
    <xf numFmtId="9" fontId="79" fillId="0" borderId="39" xfId="86" applyNumberFormat="1" applyFont="1" applyBorder="1" applyAlignment="1">
      <alignment horizontal="center" vertical="center" wrapText="1"/>
      <protection/>
    </xf>
    <xf numFmtId="9" fontId="79" fillId="0" borderId="0" xfId="86" applyNumberFormat="1" applyFont="1" applyAlignment="1">
      <alignment vertical="center" wrapText="1"/>
      <protection/>
    </xf>
    <xf numFmtId="0" fontId="79" fillId="11" borderId="13" xfId="86" applyFont="1" applyFill="1" applyBorder="1" applyAlignment="1">
      <alignment horizontal="left" vertical="center" wrapText="1"/>
      <protection/>
    </xf>
    <xf numFmtId="9" fontId="75" fillId="11" borderId="13" xfId="95" applyFont="1" applyFill="1" applyBorder="1" applyAlignment="1" applyProtection="1">
      <alignment horizontal="center" vertical="center" wrapText="1"/>
      <protection locked="0"/>
    </xf>
    <xf numFmtId="9" fontId="79" fillId="0" borderId="14" xfId="86" applyNumberFormat="1" applyFont="1" applyBorder="1" applyAlignment="1">
      <alignment horizontal="center" vertical="center" wrapText="1"/>
      <protection/>
    </xf>
    <xf numFmtId="0" fontId="86" fillId="0" borderId="0" xfId="0" applyFont="1" applyAlignment="1">
      <alignment vertical="center"/>
    </xf>
    <xf numFmtId="170" fontId="79" fillId="0" borderId="22" xfId="56" applyFont="1" applyFill="1" applyBorder="1" applyAlignment="1" applyProtection="1">
      <alignment horizontal="center" vertical="center" wrapText="1"/>
      <protection/>
    </xf>
    <xf numFmtId="0" fontId="79" fillId="11" borderId="38" xfId="95" applyNumberFormat="1" applyFont="1" applyFill="1" applyBorder="1" applyAlignment="1" applyProtection="1">
      <alignment vertical="center" wrapText="1"/>
      <protection/>
    </xf>
    <xf numFmtId="1" fontId="79" fillId="0" borderId="22" xfId="56" applyNumberFormat="1" applyFont="1" applyFill="1" applyBorder="1" applyAlignment="1" applyProtection="1">
      <alignment horizontal="center" vertical="center" wrapText="1"/>
      <protection/>
    </xf>
    <xf numFmtId="9" fontId="75" fillId="11" borderId="38" xfId="97" applyFont="1" applyFill="1" applyBorder="1" applyAlignment="1" applyProtection="1">
      <alignment vertical="center" wrapText="1"/>
      <protection/>
    </xf>
    <xf numFmtId="0" fontId="79" fillId="0" borderId="13" xfId="86" applyFont="1" applyBorder="1" applyAlignment="1">
      <alignment horizontal="left" vertical="center" wrapText="1"/>
      <protection/>
    </xf>
    <xf numFmtId="9" fontId="75" fillId="0" borderId="13" xfId="96" applyFont="1" applyFill="1" applyBorder="1" applyAlignment="1" applyProtection="1">
      <alignment horizontal="center" vertical="center" wrapText="1"/>
      <protection locked="0"/>
    </xf>
    <xf numFmtId="0" fontId="75" fillId="11" borderId="13" xfId="95" applyNumberFormat="1" applyFont="1" applyFill="1" applyBorder="1" applyAlignment="1" applyProtection="1">
      <alignment horizontal="center" vertical="center" wrapText="1"/>
      <protection locked="0"/>
    </xf>
    <xf numFmtId="0" fontId="75" fillId="11" borderId="14" xfId="95" applyNumberFormat="1" applyFont="1" applyFill="1" applyBorder="1" applyAlignment="1" applyProtection="1">
      <alignment horizontal="center" vertical="center" wrapText="1"/>
      <protection locked="0"/>
    </xf>
    <xf numFmtId="3" fontId="79" fillId="0" borderId="22" xfId="56" applyNumberFormat="1" applyFont="1" applyFill="1" applyBorder="1" applyAlignment="1" applyProtection="1">
      <alignment horizontal="center" vertical="center" wrapText="1"/>
      <protection/>
    </xf>
    <xf numFmtId="1" fontId="79" fillId="11" borderId="38" xfId="95" applyNumberFormat="1" applyFont="1" applyFill="1" applyBorder="1" applyAlignment="1" applyProtection="1">
      <alignment horizontal="center" vertical="center" wrapText="1"/>
      <protection/>
    </xf>
    <xf numFmtId="9" fontId="75" fillId="11" borderId="14" xfId="95" applyFont="1" applyFill="1" applyBorder="1" applyAlignment="1" applyProtection="1">
      <alignment horizontal="center" vertical="center" wrapText="1"/>
      <protection locked="0"/>
    </xf>
    <xf numFmtId="2" fontId="0" fillId="0" borderId="0" xfId="0" applyNumberFormat="1" applyAlignment="1">
      <alignment vertical="center"/>
    </xf>
    <xf numFmtId="0" fontId="79" fillId="11" borderId="43" xfId="0" applyFont="1" applyFill="1" applyBorder="1" applyAlignment="1">
      <alignment horizontal="center" vertical="center"/>
    </xf>
    <xf numFmtId="0" fontId="79" fillId="11" borderId="22" xfId="0" applyFont="1" applyFill="1" applyBorder="1" applyAlignment="1">
      <alignment horizontal="center" vertical="center" wrapText="1"/>
    </xf>
    <xf numFmtId="0" fontId="75" fillId="0" borderId="13" xfId="0" applyFont="1" applyBorder="1" applyAlignment="1">
      <alignment horizontal="center" vertical="center"/>
    </xf>
    <xf numFmtId="0" fontId="79" fillId="11" borderId="43" xfId="0" applyFont="1" applyFill="1" applyBorder="1" applyAlignment="1">
      <alignment vertical="center"/>
    </xf>
    <xf numFmtId="0" fontId="79" fillId="11" borderId="44" xfId="0" applyFont="1" applyFill="1" applyBorder="1" applyAlignment="1">
      <alignment vertical="center"/>
    </xf>
    <xf numFmtId="0" fontId="79" fillId="11" borderId="0" xfId="0" applyFont="1" applyFill="1" applyAlignment="1">
      <alignment horizontal="center" vertical="center"/>
    </xf>
    <xf numFmtId="0" fontId="79" fillId="11" borderId="0" xfId="0" applyFont="1" applyFill="1" applyAlignment="1">
      <alignment vertical="center"/>
    </xf>
    <xf numFmtId="0" fontId="79" fillId="11" borderId="55" xfId="0" applyFont="1" applyFill="1" applyBorder="1" applyAlignment="1">
      <alignment vertical="center"/>
    </xf>
    <xf numFmtId="0" fontId="79" fillId="11" borderId="15" xfId="0" applyFont="1" applyFill="1" applyBorder="1" applyAlignment="1">
      <alignment horizontal="center" vertical="center"/>
    </xf>
    <xf numFmtId="0" fontId="79" fillId="11" borderId="15" xfId="0" applyFont="1" applyFill="1" applyBorder="1" applyAlignment="1">
      <alignment vertical="center"/>
    </xf>
    <xf numFmtId="0" fontId="79" fillId="11" borderId="56" xfId="0" applyFont="1" applyFill="1" applyBorder="1" applyAlignment="1">
      <alignment vertical="center"/>
    </xf>
    <xf numFmtId="0" fontId="79" fillId="11" borderId="13" xfId="0" applyFont="1" applyFill="1" applyBorder="1" applyAlignment="1">
      <alignment horizontal="center" vertical="center" wrapText="1"/>
    </xf>
    <xf numFmtId="0" fontId="79" fillId="11" borderId="22" xfId="0" applyFont="1" applyFill="1" applyBorder="1" applyAlignment="1">
      <alignment vertical="center" wrapText="1"/>
    </xf>
    <xf numFmtId="0" fontId="79" fillId="11" borderId="13" xfId="0" applyFont="1" applyFill="1" applyBorder="1" applyAlignment="1">
      <alignment vertical="center" wrapText="1"/>
    </xf>
    <xf numFmtId="9" fontId="79" fillId="11" borderId="13" xfId="95" applyFont="1" applyFill="1" applyBorder="1" applyAlignment="1">
      <alignment horizontal="right" vertical="center" wrapText="1"/>
    </xf>
    <xf numFmtId="0" fontId="75" fillId="0" borderId="13" xfId="0" applyFont="1" applyBorder="1" applyAlignment="1">
      <alignment horizontal="left" vertical="top" wrapText="1"/>
    </xf>
    <xf numFmtId="169" fontId="75" fillId="0" borderId="13" xfId="57" applyFont="1" applyBorder="1" applyAlignment="1">
      <alignment horizontal="center" vertical="center" wrapText="1"/>
    </xf>
    <xf numFmtId="9" fontId="75" fillId="0" borderId="13" xfId="95" applyFont="1" applyBorder="1" applyAlignment="1">
      <alignment horizontal="center" vertical="center" wrapText="1"/>
    </xf>
    <xf numFmtId="9" fontId="75" fillId="0" borderId="13" xfId="95" applyFont="1" applyBorder="1" applyAlignment="1">
      <alignment vertical="center" wrapText="1"/>
    </xf>
    <xf numFmtId="9" fontId="75" fillId="0" borderId="13" xfId="95" applyFont="1" applyBorder="1" applyAlignment="1">
      <alignment horizontal="right" vertical="center" wrapText="1"/>
    </xf>
    <xf numFmtId="0" fontId="87" fillId="0" borderId="13" xfId="95" applyNumberFormat="1" applyFont="1" applyBorder="1" applyAlignment="1">
      <alignment horizontal="justify" vertical="top" wrapText="1"/>
    </xf>
    <xf numFmtId="0" fontId="75" fillId="0" borderId="13" xfId="95" applyNumberFormat="1" applyFont="1" applyBorder="1" applyAlignment="1">
      <alignment horizontal="justify" vertical="top" wrapText="1"/>
    </xf>
    <xf numFmtId="0" fontId="75" fillId="0" borderId="13" xfId="0" applyFont="1" applyBorder="1" applyAlignment="1">
      <alignment horizontal="justify" vertical="top" wrapText="1"/>
    </xf>
    <xf numFmtId="0" fontId="75" fillId="0" borderId="0" xfId="0" applyFont="1" applyAlignment="1">
      <alignment horizontal="left" vertical="top" wrapText="1"/>
    </xf>
    <xf numFmtId="9" fontId="75" fillId="0" borderId="13" xfId="0" applyNumberFormat="1" applyFont="1" applyBorder="1" applyAlignment="1">
      <alignment horizontal="center" vertical="center" wrapText="1"/>
    </xf>
    <xf numFmtId="9" fontId="75" fillId="0" borderId="13" xfId="95" applyFont="1" applyBorder="1" applyAlignment="1">
      <alignment horizontal="right" vertical="top" wrapText="1"/>
    </xf>
    <xf numFmtId="9" fontId="87" fillId="0" borderId="13" xfId="95" applyFont="1" applyBorder="1" applyAlignment="1">
      <alignment horizontal="left" vertical="top" wrapText="1"/>
    </xf>
    <xf numFmtId="0" fontId="75" fillId="38" borderId="13" xfId="0" applyFont="1" applyFill="1" applyBorder="1" applyAlignment="1">
      <alignment horizontal="center" vertical="center"/>
    </xf>
    <xf numFmtId="0" fontId="75" fillId="38" borderId="13" xfId="0" applyFont="1" applyFill="1" applyBorder="1" applyAlignment="1">
      <alignment horizontal="center" vertical="center" wrapText="1"/>
    </xf>
    <xf numFmtId="169" fontId="75" fillId="38" borderId="13" xfId="57" applyFont="1" applyFill="1" applyBorder="1" applyAlignment="1">
      <alignment horizontal="center" vertical="center" wrapText="1"/>
    </xf>
    <xf numFmtId="0" fontId="75" fillId="0" borderId="22" xfId="86" applyFont="1" applyBorder="1" applyAlignment="1">
      <alignment horizontal="center" vertical="center" wrapText="1"/>
      <protection/>
    </xf>
    <xf numFmtId="0" fontId="87" fillId="0" borderId="13" xfId="95" applyNumberFormat="1" applyFont="1" applyBorder="1" applyAlignment="1">
      <alignment horizontal="left" vertical="top" wrapText="1"/>
    </xf>
    <xf numFmtId="0" fontId="87" fillId="38" borderId="13" xfId="95" applyNumberFormat="1" applyFont="1" applyFill="1" applyBorder="1" applyAlignment="1">
      <alignment horizontal="justify" vertical="top" wrapText="1"/>
    </xf>
    <xf numFmtId="0" fontId="75" fillId="38" borderId="13" xfId="0" applyFont="1" applyFill="1" applyBorder="1" applyAlignment="1">
      <alignment vertical="center"/>
    </xf>
    <xf numFmtId="0" fontId="87" fillId="0" borderId="13" xfId="95" applyNumberFormat="1" applyFont="1" applyBorder="1" applyAlignment="1">
      <alignment horizontal="justify" vertical="top" wrapText="1"/>
    </xf>
    <xf numFmtId="169" fontId="75" fillId="0" borderId="13" xfId="57" applyFont="1" applyFill="1" applyBorder="1" applyAlignment="1">
      <alignment horizontal="center" vertical="center" wrapText="1"/>
    </xf>
    <xf numFmtId="9" fontId="87" fillId="0" borderId="13" xfId="95" applyFont="1" applyBorder="1" applyAlignment="1">
      <alignment horizontal="left" vertical="top" wrapText="1"/>
    </xf>
    <xf numFmtId="169" fontId="75" fillId="0" borderId="13" xfId="57" applyFont="1" applyFill="1" applyBorder="1" applyAlignment="1">
      <alignment vertical="center" wrapText="1"/>
    </xf>
    <xf numFmtId="0" fontId="88" fillId="0" borderId="13" xfId="0" applyFont="1" applyBorder="1" applyAlignment="1">
      <alignment horizontal="left" vertical="top" wrapText="1"/>
    </xf>
    <xf numFmtId="9" fontId="75" fillId="0" borderId="13" xfId="95" applyFont="1" applyBorder="1" applyAlignment="1">
      <alignment horizontal="right" vertical="center"/>
    </xf>
    <xf numFmtId="0" fontId="87" fillId="0" borderId="13" xfId="0" applyFont="1" applyBorder="1" applyAlignment="1">
      <alignment vertical="top" wrapText="1"/>
    </xf>
    <xf numFmtId="0" fontId="75" fillId="38" borderId="13" xfId="0" applyFont="1" applyFill="1" applyBorder="1" applyAlignment="1">
      <alignment horizontal="center" vertical="top"/>
    </xf>
    <xf numFmtId="0" fontId="75" fillId="38" borderId="13" xfId="0" applyFont="1" applyFill="1" applyBorder="1" applyAlignment="1">
      <alignment horizontal="center" vertical="top" wrapText="1"/>
    </xf>
    <xf numFmtId="0" fontId="75" fillId="38" borderId="13" xfId="0" applyFont="1" applyFill="1" applyBorder="1" applyAlignment="1">
      <alignment vertical="top"/>
    </xf>
    <xf numFmtId="0" fontId="75" fillId="38" borderId="13" xfId="0" applyFont="1" applyFill="1" applyBorder="1" applyAlignment="1">
      <alignment vertical="top" wrapText="1"/>
    </xf>
    <xf numFmtId="0" fontId="75" fillId="38" borderId="0" xfId="0" applyFont="1" applyFill="1" applyAlignment="1">
      <alignment horizontal="center" vertical="top"/>
    </xf>
    <xf numFmtId="169" fontId="75" fillId="38" borderId="13" xfId="57" applyFont="1" applyFill="1" applyBorder="1" applyAlignment="1">
      <alignment horizontal="center" vertical="top" wrapText="1"/>
    </xf>
    <xf numFmtId="9" fontId="75" fillId="38" borderId="13" xfId="95" applyFont="1" applyFill="1" applyBorder="1" applyAlignment="1">
      <alignment horizontal="right" vertical="top"/>
    </xf>
    <xf numFmtId="9" fontId="87" fillId="38" borderId="13" xfId="95" applyFont="1" applyFill="1" applyBorder="1" applyAlignment="1">
      <alignment horizontal="left" vertical="top" wrapText="1"/>
    </xf>
    <xf numFmtId="0" fontId="75" fillId="38" borderId="13" xfId="95" applyNumberFormat="1" applyFont="1" applyFill="1" applyBorder="1" applyAlignment="1">
      <alignment horizontal="justify" vertical="top" wrapText="1"/>
    </xf>
    <xf numFmtId="0" fontId="75" fillId="38" borderId="13" xfId="0" applyFont="1" applyFill="1" applyBorder="1" applyAlignment="1">
      <alignment horizontal="justify" vertical="top" wrapText="1"/>
    </xf>
    <xf numFmtId="0" fontId="75" fillId="38" borderId="0" xfId="0" applyFont="1" applyFill="1" applyAlignment="1">
      <alignment vertical="top"/>
    </xf>
    <xf numFmtId="9" fontId="75" fillId="0" borderId="0" xfId="95" applyFont="1" applyAlignment="1">
      <alignment horizontal="right" vertical="center"/>
    </xf>
    <xf numFmtId="0" fontId="87" fillId="0" borderId="0" xfId="0" applyFont="1" applyAlignment="1">
      <alignment horizontal="left" vertical="top"/>
    </xf>
    <xf numFmtId="0" fontId="87" fillId="0" borderId="0" xfId="0" applyFont="1" applyAlignment="1">
      <alignment vertical="top" wrapText="1"/>
    </xf>
    <xf numFmtId="0" fontId="88" fillId="0" borderId="0" xfId="0" applyFont="1" applyAlignment="1">
      <alignment vertical="center"/>
    </xf>
    <xf numFmtId="0" fontId="9" fillId="5" borderId="57" xfId="86" applyFont="1" applyFill="1" applyBorder="1" applyAlignment="1">
      <alignment horizontal="left" vertical="center" wrapText="1"/>
      <protection/>
    </xf>
    <xf numFmtId="0" fontId="9" fillId="5" borderId="58" xfId="86" applyFont="1" applyFill="1" applyBorder="1" applyAlignment="1">
      <alignment horizontal="left" vertical="center" wrapText="1"/>
      <protection/>
    </xf>
    <xf numFmtId="0" fontId="12" fillId="0" borderId="57" xfId="86" applyFont="1" applyBorder="1" applyAlignment="1">
      <alignment horizontal="center" vertical="center" wrapText="1"/>
      <protection/>
    </xf>
    <xf numFmtId="0" fontId="12" fillId="0" borderId="59" xfId="86" applyFont="1" applyBorder="1" applyAlignment="1">
      <alignment horizontal="center" vertical="center" wrapText="1"/>
      <protection/>
    </xf>
    <xf numFmtId="0" fontId="12" fillId="0" borderId="58" xfId="86" applyFont="1" applyBorder="1" applyAlignment="1">
      <alignment horizontal="center" vertical="center" wrapText="1"/>
      <protection/>
    </xf>
    <xf numFmtId="0" fontId="9" fillId="38" borderId="0" xfId="86" applyFont="1" applyFill="1" applyAlignment="1">
      <alignment horizontal="center" vertical="center" wrapText="1"/>
      <protection/>
    </xf>
    <xf numFmtId="0" fontId="9" fillId="0" borderId="57" xfId="86" applyFont="1" applyBorder="1" applyAlignment="1">
      <alignment horizontal="center" vertical="center" wrapText="1"/>
      <protection/>
    </xf>
    <xf numFmtId="0" fontId="9" fillId="0" borderId="59" xfId="86" applyFont="1" applyBorder="1" applyAlignment="1">
      <alignment horizontal="center" vertical="center" wrapText="1"/>
      <protection/>
    </xf>
    <xf numFmtId="0" fontId="9" fillId="0" borderId="58" xfId="86" applyFont="1" applyBorder="1" applyAlignment="1">
      <alignment horizontal="center" vertical="center" wrapText="1"/>
      <protection/>
    </xf>
    <xf numFmtId="9" fontId="76" fillId="0" borderId="60" xfId="97" applyFont="1" applyFill="1" applyBorder="1" applyAlignment="1" applyProtection="1">
      <alignment horizontal="center" vertical="center" wrapText="1"/>
      <protection/>
    </xf>
    <xf numFmtId="9" fontId="76" fillId="0" borderId="43" xfId="97" applyFont="1" applyFill="1" applyBorder="1" applyAlignment="1" applyProtection="1">
      <alignment horizontal="center" vertical="center" wrapText="1"/>
      <protection/>
    </xf>
    <xf numFmtId="9" fontId="76" fillId="0" borderId="44" xfId="97" applyFont="1" applyFill="1" applyBorder="1" applyAlignment="1" applyProtection="1">
      <alignment horizontal="center" vertical="center" wrapText="1"/>
      <protection/>
    </xf>
    <xf numFmtId="9" fontId="76" fillId="0" borderId="61" xfId="97" applyFont="1" applyFill="1" applyBorder="1" applyAlignment="1" applyProtection="1">
      <alignment horizontal="center" vertical="center" wrapText="1"/>
      <protection/>
    </xf>
    <xf numFmtId="9" fontId="76" fillId="0" borderId="34" xfId="97" applyFont="1" applyFill="1" applyBorder="1" applyAlignment="1" applyProtection="1">
      <alignment horizontal="center" vertical="center" wrapText="1"/>
      <protection/>
    </xf>
    <xf numFmtId="9" fontId="76" fillId="0" borderId="62" xfId="97" applyFont="1" applyFill="1" applyBorder="1" applyAlignment="1" applyProtection="1">
      <alignment horizontal="center" vertical="center" wrapText="1"/>
      <protection/>
    </xf>
    <xf numFmtId="9" fontId="76" fillId="0" borderId="63" xfId="97" applyFont="1" applyFill="1" applyBorder="1" applyAlignment="1" applyProtection="1">
      <alignment horizontal="center" vertical="center" wrapText="1"/>
      <protection/>
    </xf>
    <xf numFmtId="9" fontId="76" fillId="0" borderId="35" xfId="97" applyFont="1" applyFill="1" applyBorder="1" applyAlignment="1" applyProtection="1">
      <alignment horizontal="center" vertical="center" wrapText="1"/>
      <protection/>
    </xf>
    <xf numFmtId="0" fontId="9" fillId="0" borderId="14" xfId="86" applyFont="1" applyBorder="1" applyAlignment="1">
      <alignment horizontal="center" vertical="center" wrapText="1"/>
      <protection/>
    </xf>
    <xf numFmtId="0" fontId="9" fillId="0" borderId="64" xfId="86" applyFont="1" applyBorder="1" applyAlignment="1">
      <alignment horizontal="center" vertical="center" wrapText="1"/>
      <protection/>
    </xf>
    <xf numFmtId="0" fontId="9" fillId="0" borderId="17" xfId="86" applyFont="1" applyBorder="1" applyAlignment="1">
      <alignment horizontal="center" vertical="center" wrapText="1"/>
      <protection/>
    </xf>
    <xf numFmtId="0" fontId="9" fillId="5" borderId="14" xfId="86" applyFont="1" applyFill="1" applyBorder="1" applyAlignment="1">
      <alignment horizontal="center" vertical="center" wrapText="1"/>
      <protection/>
    </xf>
    <xf numFmtId="0" fontId="9" fillId="5" borderId="64" xfId="86" applyFont="1" applyFill="1" applyBorder="1" applyAlignment="1">
      <alignment horizontal="center" vertical="center" wrapText="1"/>
      <protection/>
    </xf>
    <xf numFmtId="0" fontId="9" fillId="5" borderId="17" xfId="86" applyFont="1" applyFill="1" applyBorder="1" applyAlignment="1">
      <alignment horizontal="center" vertical="center" wrapText="1"/>
      <protection/>
    </xf>
    <xf numFmtId="0" fontId="9" fillId="38" borderId="18" xfId="86" applyFont="1" applyFill="1" applyBorder="1" applyAlignment="1">
      <alignment horizontal="center" vertical="center" wrapText="1"/>
      <protection/>
    </xf>
    <xf numFmtId="0" fontId="9" fillId="38" borderId="15" xfId="86" applyFont="1" applyFill="1" applyBorder="1" applyAlignment="1">
      <alignment horizontal="center" vertical="center" wrapText="1"/>
      <protection/>
    </xf>
    <xf numFmtId="0" fontId="9" fillId="38" borderId="56" xfId="86" applyFont="1" applyFill="1" applyBorder="1" applyAlignment="1">
      <alignment horizontal="center" vertical="center" wrapText="1"/>
      <protection/>
    </xf>
    <xf numFmtId="0" fontId="9" fillId="5" borderId="57" xfId="86" applyFont="1" applyFill="1" applyBorder="1" applyAlignment="1">
      <alignment horizontal="center" vertical="center" wrapText="1"/>
      <protection/>
    </xf>
    <xf numFmtId="0" fontId="9" fillId="5" borderId="59" xfId="86" applyFont="1" applyFill="1" applyBorder="1" applyAlignment="1">
      <alignment horizontal="center" vertical="center" wrapText="1"/>
      <protection/>
    </xf>
    <xf numFmtId="0" fontId="9" fillId="5" borderId="58" xfId="86" applyFont="1" applyFill="1" applyBorder="1" applyAlignment="1">
      <alignment horizontal="center" vertical="center" wrapText="1"/>
      <protection/>
    </xf>
    <xf numFmtId="0" fontId="9" fillId="38" borderId="34" xfId="86" applyFont="1" applyFill="1" applyBorder="1" applyAlignment="1">
      <alignment horizontal="left" vertical="center" wrapText="1"/>
      <protection/>
    </xf>
    <xf numFmtId="0" fontId="9" fillId="38" borderId="39" xfId="86" applyFont="1" applyFill="1" applyBorder="1" applyAlignment="1">
      <alignment horizontal="center" vertical="center" wrapText="1"/>
      <protection/>
    </xf>
    <xf numFmtId="0" fontId="9" fillId="38" borderId="19" xfId="86" applyFont="1" applyFill="1" applyBorder="1" applyAlignment="1">
      <alignment horizontal="center" vertical="center" wrapText="1"/>
      <protection/>
    </xf>
    <xf numFmtId="0" fontId="9" fillId="38" borderId="14" xfId="86" applyFont="1" applyFill="1" applyBorder="1" applyAlignment="1">
      <alignment horizontal="center" vertical="center" wrapText="1"/>
      <protection/>
    </xf>
    <xf numFmtId="0" fontId="9" fillId="38" borderId="17" xfId="86" applyFont="1" applyFill="1" applyBorder="1" applyAlignment="1">
      <alignment horizontal="center" vertical="center" wrapText="1"/>
      <protection/>
    </xf>
    <xf numFmtId="173" fontId="9" fillId="38" borderId="65" xfId="78" applyNumberFormat="1" applyFont="1" applyFill="1" applyBorder="1" applyAlignment="1" applyProtection="1">
      <alignment horizontal="center" vertical="center" wrapText="1"/>
      <protection/>
    </xf>
    <xf numFmtId="173" fontId="9" fillId="38" borderId="66" xfId="78" applyNumberFormat="1" applyFont="1" applyFill="1" applyBorder="1" applyAlignment="1" applyProtection="1">
      <alignment horizontal="center" vertical="center" wrapText="1"/>
      <protection/>
    </xf>
    <xf numFmtId="173" fontId="9" fillId="38" borderId="67" xfId="78" applyNumberFormat="1" applyFont="1" applyFill="1" applyBorder="1" applyAlignment="1" applyProtection="1">
      <alignment horizontal="center" vertical="center" wrapText="1"/>
      <protection/>
    </xf>
    <xf numFmtId="0" fontId="9" fillId="38" borderId="68" xfId="86" applyFont="1" applyFill="1" applyBorder="1" applyAlignment="1">
      <alignment horizontal="center" vertical="center" wrapText="1"/>
      <protection/>
    </xf>
    <xf numFmtId="0" fontId="9" fillId="38" borderId="64" xfId="86" applyFont="1" applyFill="1" applyBorder="1" applyAlignment="1">
      <alignment horizontal="center" vertical="center" wrapText="1"/>
      <protection/>
    </xf>
    <xf numFmtId="173" fontId="9" fillId="0" borderId="14" xfId="78" applyNumberFormat="1" applyFont="1" applyFill="1" applyBorder="1" applyAlignment="1" applyProtection="1">
      <alignment horizontal="center" vertical="center" wrapText="1"/>
      <protection/>
    </xf>
    <xf numFmtId="173" fontId="9" fillId="0" borderId="41" xfId="78" applyNumberFormat="1" applyFont="1" applyFill="1" applyBorder="1" applyAlignment="1" applyProtection="1">
      <alignment horizontal="center" vertical="center" wrapText="1"/>
      <protection/>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9" fillId="0" borderId="71" xfId="0" applyFont="1" applyBorder="1" applyAlignment="1">
      <alignment horizontal="left" vertical="center" wrapText="1"/>
    </xf>
    <xf numFmtId="0" fontId="0" fillId="0" borderId="68" xfId="0" applyBorder="1" applyAlignment="1">
      <alignment horizontal="center" vertical="center"/>
    </xf>
    <xf numFmtId="0" fontId="0" fillId="0" borderId="41" xfId="0" applyBorder="1" applyAlignment="1">
      <alignment horizontal="center" vertical="center"/>
    </xf>
    <xf numFmtId="0" fontId="0" fillId="0" borderId="65" xfId="0" applyBorder="1" applyAlignment="1">
      <alignment horizontal="center" vertical="center"/>
    </xf>
    <xf numFmtId="0" fontId="0" fillId="0" borderId="72" xfId="0" applyBorder="1" applyAlignment="1">
      <alignment horizontal="center" vertical="center"/>
    </xf>
    <xf numFmtId="0" fontId="9" fillId="0" borderId="73" xfId="86" applyFont="1" applyBorder="1" applyAlignment="1">
      <alignment horizontal="center" vertical="center"/>
      <protection/>
    </xf>
    <xf numFmtId="0" fontId="9" fillId="0" borderId="26" xfId="86" applyFont="1" applyBorder="1" applyAlignment="1">
      <alignment horizontal="center" vertical="center"/>
      <protection/>
    </xf>
    <xf numFmtId="0" fontId="9" fillId="0" borderId="27" xfId="86" applyFont="1" applyBorder="1" applyAlignment="1">
      <alignment horizontal="center" vertical="center"/>
      <protection/>
    </xf>
    <xf numFmtId="0" fontId="0" fillId="0" borderId="74" xfId="0" applyBorder="1" applyAlignment="1">
      <alignment horizontal="center" vertical="center"/>
    </xf>
    <xf numFmtId="0" fontId="0" fillId="0" borderId="75" xfId="0" applyBorder="1" applyAlignment="1">
      <alignment horizontal="center" vertical="center"/>
    </xf>
    <xf numFmtId="0" fontId="74" fillId="0" borderId="65" xfId="0" applyFont="1" applyBorder="1" applyAlignment="1">
      <alignment horizontal="center" vertical="center" wrapText="1"/>
    </xf>
    <xf numFmtId="0" fontId="74" fillId="0" borderId="72" xfId="0" applyFont="1" applyBorder="1" applyAlignment="1">
      <alignment horizontal="center" vertical="center" wrapText="1"/>
    </xf>
    <xf numFmtId="0" fontId="9" fillId="42" borderId="17" xfId="0" applyFont="1" applyFill="1" applyBorder="1" applyAlignment="1">
      <alignment horizontal="left" vertical="center" wrapText="1"/>
    </xf>
    <xf numFmtId="0" fontId="9" fillId="42" borderId="13" xfId="0" applyFont="1" applyFill="1" applyBorder="1" applyAlignment="1">
      <alignment horizontal="left" vertical="center" wrapText="1"/>
    </xf>
    <xf numFmtId="0" fontId="9" fillId="42" borderId="21" xfId="0" applyFont="1" applyFill="1" applyBorder="1" applyAlignment="1">
      <alignment horizontal="left" vertical="center" wrapText="1"/>
    </xf>
    <xf numFmtId="0" fontId="74" fillId="0" borderId="68" xfId="0" applyFont="1" applyBorder="1" applyAlignment="1">
      <alignment horizontal="center" vertical="center" wrapText="1"/>
    </xf>
    <xf numFmtId="0" fontId="74" fillId="0" borderId="41" xfId="0" applyFont="1" applyBorder="1" applyAlignment="1">
      <alignment horizontal="center" vertical="center" wrapText="1"/>
    </xf>
    <xf numFmtId="0" fontId="74" fillId="0" borderId="74" xfId="0" applyFont="1" applyBorder="1" applyAlignment="1">
      <alignment horizontal="center" vertical="center" wrapText="1"/>
    </xf>
    <xf numFmtId="0" fontId="74" fillId="0" borderId="75" xfId="0" applyFont="1" applyBorder="1" applyAlignment="1">
      <alignment horizontal="center" vertical="center" wrapText="1"/>
    </xf>
    <xf numFmtId="0" fontId="89" fillId="0" borderId="73" xfId="0" applyFont="1" applyBorder="1" applyAlignment="1">
      <alignment horizontal="center" vertical="center"/>
    </xf>
    <xf numFmtId="0" fontId="89" fillId="0" borderId="27" xfId="0" applyFont="1" applyBorder="1" applyAlignment="1">
      <alignment horizontal="center" vertical="center"/>
    </xf>
    <xf numFmtId="0" fontId="89" fillId="0" borderId="28" xfId="0" applyFont="1" applyBorder="1" applyAlignment="1">
      <alignment horizontal="center" vertical="center"/>
    </xf>
    <xf numFmtId="0" fontId="89" fillId="0" borderId="29" xfId="0" applyFont="1" applyBorder="1" applyAlignment="1">
      <alignment horizontal="center" vertical="center"/>
    </xf>
    <xf numFmtId="0" fontId="89" fillId="0" borderId="76" xfId="0" applyFont="1" applyBorder="1" applyAlignment="1">
      <alignment horizontal="center" vertical="center"/>
    </xf>
    <xf numFmtId="0" fontId="89" fillId="0" borderId="35" xfId="0" applyFont="1" applyBorder="1" applyAlignment="1">
      <alignment horizontal="center" vertical="center"/>
    </xf>
    <xf numFmtId="0" fontId="9" fillId="5" borderId="73" xfId="86" applyFont="1" applyFill="1" applyBorder="1" applyAlignment="1">
      <alignment horizontal="center" vertical="center" wrapText="1"/>
      <protection/>
    </xf>
    <xf numFmtId="0" fontId="9" fillId="5" borderId="27" xfId="86" applyFont="1" applyFill="1" applyBorder="1" applyAlignment="1">
      <alignment horizontal="center" vertical="center" wrapText="1"/>
      <protection/>
    </xf>
    <xf numFmtId="0" fontId="9" fillId="5" borderId="28" xfId="86" applyFont="1" applyFill="1" applyBorder="1" applyAlignment="1">
      <alignment horizontal="center" vertical="center" wrapText="1"/>
      <protection/>
    </xf>
    <xf numFmtId="0" fontId="9" fillId="5" borderId="29" xfId="86" applyFont="1" applyFill="1" applyBorder="1" applyAlignment="1">
      <alignment horizontal="center" vertical="center" wrapText="1"/>
      <protection/>
    </xf>
    <xf numFmtId="0" fontId="9" fillId="5" borderId="76" xfId="86" applyFont="1" applyFill="1" applyBorder="1" applyAlignment="1">
      <alignment horizontal="center" vertical="center" wrapText="1"/>
      <protection/>
    </xf>
    <xf numFmtId="0" fontId="9" fillId="5" borderId="35" xfId="86" applyFont="1" applyFill="1" applyBorder="1" applyAlignment="1">
      <alignment horizontal="center" vertical="center" wrapText="1"/>
      <protection/>
    </xf>
    <xf numFmtId="9" fontId="76" fillId="0" borderId="60" xfId="86" applyNumberFormat="1" applyFont="1" applyBorder="1" applyAlignment="1">
      <alignment horizontal="center" vertical="center" wrapText="1"/>
      <protection/>
    </xf>
    <xf numFmtId="9" fontId="76" fillId="0" borderId="43" xfId="86" applyNumberFormat="1" applyFont="1" applyBorder="1" applyAlignment="1">
      <alignment horizontal="center" vertical="center" wrapText="1"/>
      <protection/>
    </xf>
    <xf numFmtId="9" fontId="76" fillId="0" borderId="63" xfId="86" applyNumberFormat="1" applyFont="1" applyBorder="1" applyAlignment="1">
      <alignment horizontal="center" vertical="center" wrapText="1"/>
      <protection/>
    </xf>
    <xf numFmtId="9" fontId="76" fillId="0" borderId="77" xfId="86" applyNumberFormat="1" applyFont="1" applyBorder="1" applyAlignment="1">
      <alignment horizontal="center" vertical="center" wrapText="1"/>
      <protection/>
    </xf>
    <xf numFmtId="9" fontId="76" fillId="0" borderId="0" xfId="86" applyNumberFormat="1" applyFont="1" applyAlignment="1">
      <alignment horizontal="center" vertical="center" wrapText="1"/>
      <protection/>
    </xf>
    <xf numFmtId="9" fontId="76" fillId="0" borderId="29" xfId="86" applyNumberFormat="1" applyFont="1" applyBorder="1" applyAlignment="1">
      <alignment horizontal="center" vertical="center" wrapText="1"/>
      <protection/>
    </xf>
    <xf numFmtId="0" fontId="9" fillId="38" borderId="78" xfId="86" applyFont="1" applyFill="1" applyBorder="1" applyAlignment="1">
      <alignment horizontal="center" vertical="center" wrapText="1"/>
      <protection/>
    </xf>
    <xf numFmtId="0" fontId="9" fillId="38" borderId="69" xfId="86" applyFont="1" applyFill="1" applyBorder="1" applyAlignment="1">
      <alignment horizontal="center" vertical="center" wrapText="1"/>
      <protection/>
    </xf>
    <xf numFmtId="0" fontId="9" fillId="38" borderId="70" xfId="86" applyFont="1" applyFill="1" applyBorder="1" applyAlignment="1">
      <alignment horizontal="center" vertical="center" wrapText="1"/>
      <protection/>
    </xf>
    <xf numFmtId="0" fontId="9" fillId="38" borderId="71" xfId="86" applyFont="1" applyFill="1" applyBorder="1" applyAlignment="1">
      <alignment horizontal="center" vertical="center" wrapText="1"/>
      <protection/>
    </xf>
    <xf numFmtId="0" fontId="9" fillId="5" borderId="13" xfId="86" applyFont="1" applyFill="1" applyBorder="1" applyAlignment="1">
      <alignment horizontal="center" vertical="center" wrapText="1"/>
      <protection/>
    </xf>
    <xf numFmtId="0" fontId="9" fillId="5" borderId="70" xfId="86" applyFont="1" applyFill="1" applyBorder="1" applyAlignment="1">
      <alignment horizontal="center" vertical="center" wrapText="1"/>
      <protection/>
    </xf>
    <xf numFmtId="0" fontId="9" fillId="0" borderId="28" xfId="86" applyFont="1" applyBorder="1" applyAlignment="1">
      <alignment horizontal="center" vertical="center"/>
      <protection/>
    </xf>
    <xf numFmtId="0" fontId="9" fillId="0" borderId="0" xfId="86" applyFont="1" applyAlignment="1">
      <alignment horizontal="center" vertical="center"/>
      <protection/>
    </xf>
    <xf numFmtId="0" fontId="9" fillId="0" borderId="29" xfId="86" applyFont="1" applyBorder="1" applyAlignment="1">
      <alignment horizontal="center" vertical="center"/>
      <protection/>
    </xf>
    <xf numFmtId="0" fontId="9" fillId="0" borderId="28" xfId="86" applyFont="1" applyBorder="1" applyAlignment="1">
      <alignment horizontal="center" vertical="center" wrapText="1"/>
      <protection/>
    </xf>
    <xf numFmtId="0" fontId="9" fillId="0" borderId="0" xfId="86" applyFont="1" applyAlignment="1">
      <alignment horizontal="center" vertical="center" wrapText="1"/>
      <protection/>
    </xf>
    <xf numFmtId="0" fontId="9" fillId="0" borderId="29" xfId="86" applyFont="1" applyBorder="1" applyAlignment="1">
      <alignment horizontal="center" vertical="center" wrapText="1"/>
      <protection/>
    </xf>
    <xf numFmtId="0" fontId="9" fillId="0" borderId="76" xfId="86" applyFont="1" applyBorder="1" applyAlignment="1">
      <alignment horizontal="center" vertical="center" wrapText="1"/>
      <protection/>
    </xf>
    <xf numFmtId="0" fontId="9" fillId="0" borderId="34" xfId="86" applyFont="1" applyBorder="1" applyAlignment="1">
      <alignment horizontal="center" vertical="center" wrapText="1"/>
      <protection/>
    </xf>
    <xf numFmtId="0" fontId="9" fillId="0" borderId="35" xfId="86" applyFont="1" applyBorder="1" applyAlignment="1">
      <alignment horizontal="center" vertical="center" wrapText="1"/>
      <protection/>
    </xf>
    <xf numFmtId="9" fontId="76" fillId="0" borderId="60" xfId="86" applyNumberFormat="1" applyFont="1" applyBorder="1" applyAlignment="1">
      <alignment horizontal="left" vertical="center" wrapText="1"/>
      <protection/>
    </xf>
    <xf numFmtId="9" fontId="76" fillId="0" borderId="43" xfId="86" applyNumberFormat="1" applyFont="1" applyBorder="1" applyAlignment="1">
      <alignment horizontal="left" vertical="center" wrapText="1"/>
      <protection/>
    </xf>
    <xf numFmtId="9" fontId="76" fillId="0" borderId="63" xfId="86" applyNumberFormat="1" applyFont="1" applyBorder="1" applyAlignment="1">
      <alignment horizontal="left" vertical="center" wrapText="1"/>
      <protection/>
    </xf>
    <xf numFmtId="9" fontId="76" fillId="0" borderId="77" xfId="86" applyNumberFormat="1" applyFont="1" applyBorder="1" applyAlignment="1">
      <alignment horizontal="left" vertical="center" wrapText="1"/>
      <protection/>
    </xf>
    <xf numFmtId="9" fontId="76" fillId="0" borderId="0" xfId="86" applyNumberFormat="1" applyFont="1" applyAlignment="1">
      <alignment horizontal="left" vertical="center" wrapText="1"/>
      <protection/>
    </xf>
    <xf numFmtId="9" fontId="76" fillId="0" borderId="29" xfId="86" applyNumberFormat="1" applyFont="1" applyBorder="1" applyAlignment="1">
      <alignment horizontal="left" vertical="center" wrapText="1"/>
      <protection/>
    </xf>
    <xf numFmtId="0" fontId="9" fillId="5" borderId="79" xfId="86" applyFont="1" applyFill="1" applyBorder="1" applyAlignment="1">
      <alignment horizontal="center" vertical="center" wrapText="1"/>
      <protection/>
    </xf>
    <xf numFmtId="0" fontId="9" fillId="5" borderId="80" xfId="86" applyFont="1" applyFill="1" applyBorder="1" applyAlignment="1">
      <alignment horizontal="center" vertical="center" wrapText="1"/>
      <protection/>
    </xf>
    <xf numFmtId="0" fontId="9" fillId="5" borderId="75" xfId="86" applyFont="1" applyFill="1" applyBorder="1" applyAlignment="1">
      <alignment horizontal="center" vertical="center" wrapText="1"/>
      <protection/>
    </xf>
    <xf numFmtId="0" fontId="89" fillId="0" borderId="81" xfId="0" applyFont="1" applyBorder="1" applyAlignment="1">
      <alignment horizontal="center" vertical="center"/>
    </xf>
    <xf numFmtId="0" fontId="89" fillId="0" borderId="82" xfId="0" applyFont="1" applyBorder="1" applyAlignment="1">
      <alignment horizontal="center" vertical="center"/>
    </xf>
    <xf numFmtId="0" fontId="8" fillId="0" borderId="81" xfId="86" applyFont="1" applyBorder="1" applyAlignment="1">
      <alignment horizontal="center" vertical="center" wrapText="1"/>
      <protection/>
    </xf>
    <xf numFmtId="0" fontId="8" fillId="0" borderId="83" xfId="86" applyFont="1" applyBorder="1" applyAlignment="1">
      <alignment horizontal="center" vertical="center" wrapText="1"/>
      <protection/>
    </xf>
    <xf numFmtId="0" fontId="8" fillId="0" borderId="82" xfId="86" applyFont="1" applyBorder="1" applyAlignment="1">
      <alignment horizontal="center" vertical="center" wrapText="1"/>
      <protection/>
    </xf>
    <xf numFmtId="0" fontId="79" fillId="0" borderId="67" xfId="0" applyFont="1" applyBorder="1" applyAlignment="1">
      <alignment horizontal="left" vertical="center" wrapText="1"/>
    </xf>
    <xf numFmtId="0" fontId="79" fillId="0" borderId="38" xfId="0" applyFont="1" applyBorder="1" applyAlignment="1">
      <alignment horizontal="left" vertical="center" wrapText="1"/>
    </xf>
    <xf numFmtId="0" fontId="79" fillId="0" borderId="54" xfId="0" applyFont="1" applyBorder="1" applyAlignment="1">
      <alignment horizontal="left" vertical="center" wrapText="1"/>
    </xf>
    <xf numFmtId="0" fontId="9" fillId="5" borderId="26" xfId="86" applyFont="1" applyFill="1" applyBorder="1" applyAlignment="1">
      <alignment horizontal="center" vertical="center" wrapText="1"/>
      <protection/>
    </xf>
    <xf numFmtId="0" fontId="9" fillId="5" borderId="0" xfId="86" applyFont="1" applyFill="1" applyAlignment="1">
      <alignment horizontal="center" vertical="center" wrapText="1"/>
      <protection/>
    </xf>
    <xf numFmtId="0" fontId="9" fillId="5" borderId="34" xfId="86" applyFont="1" applyFill="1" applyBorder="1" applyAlignment="1">
      <alignment horizontal="center" vertical="center" wrapText="1"/>
      <protection/>
    </xf>
    <xf numFmtId="0" fontId="9" fillId="5" borderId="73" xfId="86" applyFont="1" applyFill="1" applyBorder="1" applyAlignment="1">
      <alignment horizontal="left" vertical="center" wrapText="1"/>
      <protection/>
    </xf>
    <xf numFmtId="0" fontId="9" fillId="5" borderId="27" xfId="86" applyFont="1" applyFill="1" applyBorder="1" applyAlignment="1">
      <alignment horizontal="left" vertical="center" wrapText="1"/>
      <protection/>
    </xf>
    <xf numFmtId="0" fontId="9" fillId="5" borderId="76" xfId="86" applyFont="1" applyFill="1" applyBorder="1" applyAlignment="1">
      <alignment horizontal="left" vertical="center" wrapText="1"/>
      <protection/>
    </xf>
    <xf numFmtId="0" fontId="9" fillId="5" borderId="35" xfId="86" applyFont="1" applyFill="1" applyBorder="1" applyAlignment="1">
      <alignment horizontal="left" vertical="center" wrapText="1"/>
      <protection/>
    </xf>
    <xf numFmtId="0" fontId="9" fillId="5" borderId="28" xfId="86" applyFont="1" applyFill="1" applyBorder="1" applyAlignment="1">
      <alignment horizontal="left" vertical="center" wrapText="1"/>
      <protection/>
    </xf>
    <xf numFmtId="0" fontId="9" fillId="5" borderId="29" xfId="86" applyFont="1" applyFill="1" applyBorder="1" applyAlignment="1">
      <alignment horizontal="left" vertical="center" wrapText="1"/>
      <protection/>
    </xf>
    <xf numFmtId="0" fontId="9" fillId="0" borderId="48" xfId="86" applyFont="1" applyBorder="1" applyAlignment="1">
      <alignment horizontal="center" vertical="center" wrapText="1"/>
      <protection/>
    </xf>
    <xf numFmtId="0" fontId="9" fillId="0" borderId="49" xfId="86" applyFont="1" applyBorder="1" applyAlignment="1">
      <alignment horizontal="center" vertical="center" wrapText="1"/>
      <protection/>
    </xf>
    <xf numFmtId="0" fontId="9" fillId="0" borderId="50" xfId="86" applyFont="1" applyBorder="1" applyAlignment="1">
      <alignment horizontal="center" vertical="center" wrapText="1"/>
      <protection/>
    </xf>
    <xf numFmtId="2" fontId="8" fillId="0" borderId="22" xfId="86" applyNumberFormat="1" applyFont="1" applyBorder="1" applyAlignment="1">
      <alignment horizontal="center" vertical="center" wrapText="1"/>
      <protection/>
    </xf>
    <xf numFmtId="2" fontId="8" fillId="0" borderId="84" xfId="86" applyNumberFormat="1" applyFont="1" applyBorder="1" applyAlignment="1">
      <alignment horizontal="center" vertical="center" wrapText="1"/>
      <protection/>
    </xf>
    <xf numFmtId="0" fontId="8" fillId="0" borderId="57" xfId="86" applyFont="1" applyBorder="1" applyAlignment="1">
      <alignment horizontal="center" vertical="center" wrapText="1"/>
      <protection/>
    </xf>
    <xf numFmtId="0" fontId="8" fillId="0" borderId="59" xfId="86" applyFont="1" applyBorder="1" applyAlignment="1">
      <alignment horizontal="center" vertical="center" wrapText="1"/>
      <protection/>
    </xf>
    <xf numFmtId="0" fontId="8" fillId="0" borderId="58" xfId="86" applyFont="1" applyBorder="1" applyAlignment="1">
      <alignment horizontal="center" vertical="center" wrapText="1"/>
      <protection/>
    </xf>
    <xf numFmtId="0" fontId="9" fillId="5" borderId="21" xfId="86" applyFont="1" applyFill="1" applyBorder="1" applyAlignment="1">
      <alignment horizontal="center" vertical="center" wrapText="1"/>
      <protection/>
    </xf>
    <xf numFmtId="0" fontId="9" fillId="0" borderId="73" xfId="86" applyFont="1" applyBorder="1" applyAlignment="1">
      <alignment horizontal="center" vertical="center" wrapText="1"/>
      <protection/>
    </xf>
    <xf numFmtId="0" fontId="9" fillId="0" borderId="26" xfId="86" applyFont="1" applyBorder="1" applyAlignment="1">
      <alignment horizontal="center" vertical="center" wrapText="1"/>
      <protection/>
    </xf>
    <xf numFmtId="0" fontId="9" fillId="0" borderId="27" xfId="86" applyFont="1" applyBorder="1" applyAlignment="1">
      <alignment horizontal="center" vertical="center" wrapText="1"/>
      <protection/>
    </xf>
    <xf numFmtId="9" fontId="76" fillId="0" borderId="61" xfId="86" applyNumberFormat="1" applyFont="1" applyBorder="1" applyAlignment="1">
      <alignment horizontal="center" vertical="center" wrapText="1"/>
      <protection/>
    </xf>
    <xf numFmtId="9" fontId="76" fillId="0" borderId="34" xfId="86" applyNumberFormat="1" applyFont="1" applyBorder="1" applyAlignment="1">
      <alignment horizontal="center" vertical="center" wrapText="1"/>
      <protection/>
    </xf>
    <xf numFmtId="9" fontId="76" fillId="0" borderId="35" xfId="86" applyNumberFormat="1" applyFont="1" applyBorder="1" applyAlignment="1">
      <alignment horizontal="center" vertical="center" wrapText="1"/>
      <protection/>
    </xf>
    <xf numFmtId="0" fontId="9" fillId="5" borderId="39" xfId="86" applyFont="1" applyFill="1" applyBorder="1" applyAlignment="1">
      <alignment horizontal="center" vertical="center" wrapText="1"/>
      <protection/>
    </xf>
    <xf numFmtId="0" fontId="9" fillId="5" borderId="15" xfId="86" applyFont="1" applyFill="1" applyBorder="1" applyAlignment="1">
      <alignment horizontal="center" vertical="center" wrapText="1"/>
      <protection/>
    </xf>
    <xf numFmtId="0" fontId="9" fillId="5" borderId="56" xfId="86" applyFont="1" applyFill="1" applyBorder="1" applyAlignment="1">
      <alignment horizontal="center" vertical="center" wrapText="1"/>
      <protection/>
    </xf>
    <xf numFmtId="173" fontId="9" fillId="38" borderId="40" xfId="78" applyNumberFormat="1" applyFont="1" applyFill="1" applyBorder="1" applyAlignment="1" applyProtection="1">
      <alignment horizontal="center" vertical="center" wrapText="1"/>
      <protection/>
    </xf>
    <xf numFmtId="2" fontId="8" fillId="0" borderId="37" xfId="86" applyNumberFormat="1" applyFont="1" applyBorder="1" applyAlignment="1">
      <alignment vertical="center" wrapText="1"/>
      <protection/>
    </xf>
    <xf numFmtId="0" fontId="0" fillId="0" borderId="85" xfId="0" applyBorder="1" applyAlignment="1">
      <alignment vertical="center" wrapText="1"/>
    </xf>
    <xf numFmtId="0" fontId="9" fillId="39" borderId="28" xfId="86" applyFont="1" applyFill="1" applyBorder="1" applyAlignment="1">
      <alignment horizontal="center" vertical="center" wrapText="1"/>
      <protection/>
    </xf>
    <xf numFmtId="0" fontId="9" fillId="5" borderId="48" xfId="86" applyFont="1" applyFill="1" applyBorder="1" applyAlignment="1">
      <alignment horizontal="center" vertical="center" wrapText="1"/>
      <protection/>
    </xf>
    <xf numFmtId="0" fontId="9" fillId="5" borderId="49" xfId="86" applyFont="1" applyFill="1" applyBorder="1" applyAlignment="1">
      <alignment horizontal="center" vertical="center" wrapText="1"/>
      <protection/>
    </xf>
    <xf numFmtId="0" fontId="9" fillId="5" borderId="50" xfId="86" applyFont="1" applyFill="1" applyBorder="1" applyAlignment="1">
      <alignment horizontal="center" vertical="center" wrapText="1"/>
      <protection/>
    </xf>
    <xf numFmtId="9" fontId="9" fillId="0" borderId="57" xfId="86" applyNumberFormat="1" applyFont="1" applyBorder="1" applyAlignment="1">
      <alignment horizontal="center" vertical="center" wrapText="1"/>
      <protection/>
    </xf>
    <xf numFmtId="9" fontId="9" fillId="0" borderId="58" xfId="86" applyNumberFormat="1" applyFont="1" applyBorder="1" applyAlignment="1">
      <alignment horizontal="center" vertical="center" wrapText="1"/>
      <protection/>
    </xf>
    <xf numFmtId="173" fontId="9" fillId="38" borderId="14" xfId="78" applyNumberFormat="1" applyFont="1" applyFill="1" applyBorder="1" applyAlignment="1" applyProtection="1">
      <alignment horizontal="center" vertical="center"/>
      <protection/>
    </xf>
    <xf numFmtId="173" fontId="9" fillId="38" borderId="17" xfId="78" applyNumberFormat="1" applyFont="1" applyFill="1" applyBorder="1" applyAlignment="1" applyProtection="1">
      <alignment horizontal="center" vertical="center"/>
      <protection/>
    </xf>
    <xf numFmtId="0" fontId="9" fillId="5" borderId="19" xfId="86" applyFont="1" applyFill="1" applyBorder="1" applyAlignment="1">
      <alignment horizontal="center" vertical="center" wrapText="1"/>
      <protection/>
    </xf>
    <xf numFmtId="0" fontId="9" fillId="5" borderId="41" xfId="86" applyFont="1" applyFill="1" applyBorder="1" applyAlignment="1">
      <alignment horizontal="center" vertical="center" wrapText="1"/>
      <protection/>
    </xf>
    <xf numFmtId="173" fontId="9" fillId="38" borderId="14" xfId="78" applyNumberFormat="1" applyFont="1" applyFill="1" applyBorder="1" applyAlignment="1" applyProtection="1">
      <alignment horizontal="center" vertical="center" wrapText="1"/>
      <protection/>
    </xf>
    <xf numFmtId="173" fontId="9" fillId="38" borderId="17" xfId="78" applyNumberFormat="1" applyFont="1" applyFill="1" applyBorder="1" applyAlignment="1" applyProtection="1">
      <alignment horizontal="center" vertical="center" wrapText="1"/>
      <protection/>
    </xf>
    <xf numFmtId="0" fontId="9" fillId="0" borderId="41" xfId="86" applyFont="1" applyBorder="1" applyAlignment="1">
      <alignment horizontal="center" vertical="center" wrapText="1"/>
      <protection/>
    </xf>
    <xf numFmtId="0" fontId="9" fillId="5" borderId="60" xfId="86" applyFont="1" applyFill="1" applyBorder="1" applyAlignment="1">
      <alignment horizontal="center" vertical="center" wrapText="1"/>
      <protection/>
    </xf>
    <xf numFmtId="0" fontId="9" fillId="5" borderId="44" xfId="86" applyFont="1" applyFill="1" applyBorder="1" applyAlignment="1">
      <alignment horizontal="center" vertical="center" wrapText="1"/>
      <protection/>
    </xf>
    <xf numFmtId="0" fontId="9" fillId="5" borderId="20" xfId="86" applyFont="1" applyFill="1" applyBorder="1" applyAlignment="1">
      <alignment horizontal="center" vertical="center" wrapText="1"/>
      <protection/>
    </xf>
    <xf numFmtId="0" fontId="8" fillId="5" borderId="13" xfId="86" applyFont="1" applyFill="1" applyBorder="1" applyAlignment="1">
      <alignment horizontal="center" vertical="center" wrapText="1"/>
      <protection/>
    </xf>
    <xf numFmtId="0" fontId="9" fillId="5" borderId="42" xfId="86" applyFont="1" applyFill="1" applyBorder="1" applyAlignment="1">
      <alignment horizontal="center" vertical="center" wrapText="1"/>
      <protection/>
    </xf>
    <xf numFmtId="0" fontId="9" fillId="5" borderId="18" xfId="86" applyFont="1" applyFill="1" applyBorder="1" applyAlignment="1">
      <alignment horizontal="center" vertical="center" wrapText="1"/>
      <protection/>
    </xf>
    <xf numFmtId="0" fontId="9" fillId="0" borderId="37" xfId="86" applyFont="1" applyBorder="1" applyAlignment="1">
      <alignment horizontal="center" vertical="center" wrapText="1"/>
      <protection/>
    </xf>
    <xf numFmtId="0" fontId="9" fillId="0" borderId="85" xfId="86" applyFont="1" applyBorder="1" applyAlignment="1">
      <alignment horizontal="center" vertical="center" wrapText="1"/>
      <protection/>
    </xf>
    <xf numFmtId="0" fontId="9" fillId="0" borderId="78" xfId="86" applyFont="1" applyBorder="1" applyAlignment="1">
      <alignment horizontal="center" vertical="center" wrapText="1"/>
      <protection/>
    </xf>
    <xf numFmtId="0" fontId="9" fillId="0" borderId="70" xfId="86" applyFont="1" applyBorder="1" applyAlignment="1">
      <alignment horizontal="center" vertical="center" wrapText="1"/>
      <protection/>
    </xf>
    <xf numFmtId="0" fontId="9" fillId="0" borderId="71" xfId="86" applyFont="1" applyBorder="1" applyAlignment="1">
      <alignment horizontal="center" vertical="center" wrapText="1"/>
      <protection/>
    </xf>
    <xf numFmtId="0" fontId="76" fillId="0" borderId="13" xfId="86" applyFont="1" applyBorder="1" applyAlignment="1">
      <alignment horizontal="left" vertical="center" wrapText="1"/>
      <protection/>
    </xf>
    <xf numFmtId="0" fontId="76" fillId="0" borderId="21" xfId="86" applyFont="1" applyBorder="1" applyAlignment="1">
      <alignment horizontal="left" vertical="center" wrapText="1"/>
      <protection/>
    </xf>
    <xf numFmtId="0" fontId="9" fillId="0" borderId="22" xfId="86" applyFont="1" applyBorder="1" applyAlignment="1">
      <alignment horizontal="center" vertical="center" wrapText="1"/>
      <protection/>
    </xf>
    <xf numFmtId="0" fontId="9" fillId="0" borderId="84" xfId="86" applyFont="1" applyBorder="1" applyAlignment="1">
      <alignment horizontal="center" vertical="center" wrapText="1"/>
      <protection/>
    </xf>
    <xf numFmtId="3" fontId="9" fillId="0" borderId="60" xfId="86" applyNumberFormat="1" applyFont="1" applyBorder="1" applyAlignment="1">
      <alignment horizontal="center" vertical="center" wrapText="1"/>
      <protection/>
    </xf>
    <xf numFmtId="3" fontId="9" fillId="0" borderId="44" xfId="86" applyNumberFormat="1" applyFont="1" applyBorder="1" applyAlignment="1">
      <alignment horizontal="center" vertical="center" wrapText="1"/>
      <protection/>
    </xf>
    <xf numFmtId="2" fontId="8" fillId="0" borderId="37" xfId="86" applyNumberFormat="1" applyFont="1" applyBorder="1" applyAlignment="1">
      <alignment horizontal="center" vertical="center" wrapText="1"/>
      <protection/>
    </xf>
    <xf numFmtId="2" fontId="8" fillId="0" borderId="51" xfId="86" applyNumberFormat="1" applyFont="1" applyBorder="1" applyAlignment="1">
      <alignment horizontal="center" vertical="center" wrapText="1"/>
      <protection/>
    </xf>
    <xf numFmtId="2" fontId="8" fillId="0" borderId="45" xfId="86" applyNumberFormat="1" applyFont="1" applyBorder="1" applyAlignment="1">
      <alignment horizontal="center" vertical="center" wrapText="1"/>
      <protection/>
    </xf>
    <xf numFmtId="2" fontId="8" fillId="0" borderId="16" xfId="86" applyNumberFormat="1" applyFont="1" applyBorder="1" applyAlignment="1">
      <alignment horizontal="center" vertical="center" wrapText="1"/>
      <protection/>
    </xf>
    <xf numFmtId="0" fontId="9" fillId="5" borderId="86" xfId="86" applyFont="1" applyFill="1" applyBorder="1" applyAlignment="1">
      <alignment horizontal="center" vertical="center" wrapText="1"/>
      <protection/>
    </xf>
    <xf numFmtId="0" fontId="9" fillId="5" borderId="16" xfId="86" applyFont="1" applyFill="1" applyBorder="1" applyAlignment="1">
      <alignment horizontal="center" vertical="center" wrapText="1"/>
      <protection/>
    </xf>
    <xf numFmtId="2" fontId="8" fillId="0" borderId="51" xfId="86" applyNumberFormat="1" applyFont="1" applyBorder="1" applyAlignment="1">
      <alignment vertical="center" wrapText="1"/>
      <protection/>
    </xf>
    <xf numFmtId="2" fontId="8" fillId="0" borderId="20" xfId="86" applyNumberFormat="1" applyFont="1" applyBorder="1" applyAlignment="1">
      <alignment vertical="center" wrapText="1"/>
      <protection/>
    </xf>
    <xf numFmtId="0" fontId="9" fillId="5" borderId="78" xfId="86" applyFont="1" applyFill="1" applyBorder="1" applyAlignment="1">
      <alignment horizontal="center" vertical="center" wrapText="1"/>
      <protection/>
    </xf>
    <xf numFmtId="0" fontId="75" fillId="0" borderId="73" xfId="86" applyFont="1" applyBorder="1" applyAlignment="1">
      <alignment horizontal="center" vertical="center" wrapText="1"/>
      <protection/>
    </xf>
    <xf numFmtId="0" fontId="75" fillId="0" borderId="28" xfId="86" applyFont="1" applyBorder="1" applyAlignment="1">
      <alignment horizontal="center" vertical="center" wrapText="1"/>
      <protection/>
    </xf>
    <xf numFmtId="0" fontId="75" fillId="0" borderId="76" xfId="86" applyFont="1" applyBorder="1" applyAlignment="1">
      <alignment horizontal="center" vertical="center" wrapText="1"/>
      <protection/>
    </xf>
    <xf numFmtId="0" fontId="79" fillId="0" borderId="48" xfId="86" applyFont="1" applyBorder="1" applyAlignment="1">
      <alignment horizontal="center" vertical="center"/>
      <protection/>
    </xf>
    <xf numFmtId="0" fontId="79" fillId="0" borderId="49" xfId="86" applyFont="1" applyBorder="1" applyAlignment="1">
      <alignment horizontal="center" vertical="center"/>
      <protection/>
    </xf>
    <xf numFmtId="0" fontId="79" fillId="0" borderId="50" xfId="86" applyFont="1" applyBorder="1" applyAlignment="1">
      <alignment horizontal="center" vertical="center"/>
      <protection/>
    </xf>
    <xf numFmtId="0" fontId="90" fillId="0" borderId="69" xfId="0" applyFont="1" applyBorder="1" applyAlignment="1">
      <alignment horizontal="left" vertical="center" wrapText="1"/>
    </xf>
    <xf numFmtId="0" fontId="90" fillId="0" borderId="70" xfId="0" applyFont="1" applyBorder="1" applyAlignment="1">
      <alignment horizontal="left" vertical="center" wrapText="1"/>
    </xf>
    <xf numFmtId="0" fontId="90" fillId="0" borderId="71" xfId="0" applyFont="1" applyBorder="1" applyAlignment="1">
      <alignment horizontal="left" vertical="center" wrapText="1"/>
    </xf>
    <xf numFmtId="0" fontId="90" fillId="0" borderId="17" xfId="0" applyFont="1" applyBorder="1" applyAlignment="1">
      <alignment horizontal="left" vertical="center" wrapText="1"/>
    </xf>
    <xf numFmtId="0" fontId="90" fillId="0" borderId="13" xfId="0" applyFont="1" applyBorder="1" applyAlignment="1">
      <alignment horizontal="left" vertical="center" wrapText="1"/>
    </xf>
    <xf numFmtId="0" fontId="90" fillId="0" borderId="21" xfId="0" applyFont="1" applyBorder="1" applyAlignment="1">
      <alignment horizontal="left" vertical="center" wrapText="1"/>
    </xf>
    <xf numFmtId="0" fontId="79" fillId="0" borderId="78" xfId="86" applyFont="1" applyBorder="1" applyAlignment="1">
      <alignment horizontal="center" vertical="center" wrapText="1"/>
      <protection/>
    </xf>
    <xf numFmtId="0" fontId="79" fillId="0" borderId="70" xfId="86" applyFont="1" applyBorder="1" applyAlignment="1">
      <alignment horizontal="center" vertical="center" wrapText="1"/>
      <protection/>
    </xf>
    <xf numFmtId="0" fontId="79" fillId="0" borderId="71" xfId="86" applyFont="1" applyBorder="1" applyAlignment="1">
      <alignment horizontal="center" vertical="center" wrapText="1"/>
      <protection/>
    </xf>
    <xf numFmtId="0" fontId="79" fillId="0" borderId="53" xfId="86" applyFont="1" applyBorder="1" applyAlignment="1">
      <alignment horizontal="center" vertical="center" wrapText="1"/>
      <protection/>
    </xf>
    <xf numFmtId="0" fontId="79" fillId="0" borderId="38" xfId="86" applyFont="1" applyBorder="1" applyAlignment="1">
      <alignment horizontal="center" vertical="center" wrapText="1"/>
      <protection/>
    </xf>
    <xf numFmtId="0" fontId="79" fillId="0" borderId="54" xfId="86" applyFont="1" applyBorder="1" applyAlignment="1">
      <alignment horizontal="center" vertical="center" wrapText="1"/>
      <protection/>
    </xf>
    <xf numFmtId="0" fontId="90" fillId="0" borderId="67" xfId="0" applyFont="1" applyBorder="1" applyAlignment="1">
      <alignment horizontal="left" vertical="center" wrapText="1"/>
    </xf>
    <xf numFmtId="0" fontId="90" fillId="0" borderId="38" xfId="0" applyFont="1" applyBorder="1" applyAlignment="1">
      <alignment horizontal="left" vertical="center" wrapText="1"/>
    </xf>
    <xf numFmtId="0" fontId="90" fillId="0" borderId="54" xfId="0" applyFont="1" applyBorder="1" applyAlignment="1">
      <alignment horizontal="left" vertical="center" wrapText="1"/>
    </xf>
    <xf numFmtId="0" fontId="79" fillId="5" borderId="73" xfId="86" applyFont="1" applyFill="1" applyBorder="1" applyAlignment="1">
      <alignment horizontal="left" vertical="center" wrapText="1"/>
      <protection/>
    </xf>
    <xf numFmtId="0" fontId="79" fillId="5" borderId="27" xfId="86" applyFont="1" applyFill="1" applyBorder="1" applyAlignment="1">
      <alignment horizontal="left" vertical="center" wrapText="1"/>
      <protection/>
    </xf>
    <xf numFmtId="0" fontId="79" fillId="5" borderId="28" xfId="86" applyFont="1" applyFill="1" applyBorder="1" applyAlignment="1">
      <alignment horizontal="left" vertical="center" wrapText="1"/>
      <protection/>
    </xf>
    <xf numFmtId="0" fontId="79" fillId="5" borderId="29" xfId="86" applyFont="1" applyFill="1" applyBorder="1" applyAlignment="1">
      <alignment horizontal="left" vertical="center" wrapText="1"/>
      <protection/>
    </xf>
    <xf numFmtId="0" fontId="79" fillId="5" borderId="76" xfId="86" applyFont="1" applyFill="1" applyBorder="1" applyAlignment="1">
      <alignment horizontal="left" vertical="center" wrapText="1"/>
      <protection/>
    </xf>
    <xf numFmtId="0" fontId="79" fillId="5" borderId="35" xfId="86" applyFont="1" applyFill="1" applyBorder="1" applyAlignment="1">
      <alignment horizontal="left" vertical="center" wrapText="1"/>
      <protection/>
    </xf>
    <xf numFmtId="0" fontId="90" fillId="0" borderId="73" xfId="86" applyFont="1" applyBorder="1" applyAlignment="1">
      <alignment horizontal="center" vertical="center" wrapText="1"/>
      <protection/>
    </xf>
    <xf numFmtId="0" fontId="90" fillId="0" borderId="26" xfId="86" applyFont="1" applyBorder="1" applyAlignment="1">
      <alignment horizontal="center" vertical="center" wrapText="1"/>
      <protection/>
    </xf>
    <xf numFmtId="0" fontId="90" fillId="0" borderId="27" xfId="86" applyFont="1" applyBorder="1" applyAlignment="1">
      <alignment horizontal="center" vertical="center" wrapText="1"/>
      <protection/>
    </xf>
    <xf numFmtId="0" fontId="90" fillId="0" borderId="28" xfId="86" applyFont="1" applyBorder="1" applyAlignment="1">
      <alignment horizontal="center" vertical="center" wrapText="1"/>
      <protection/>
    </xf>
    <xf numFmtId="0" fontId="90" fillId="0" borderId="0" xfId="86" applyFont="1" applyAlignment="1">
      <alignment horizontal="center" vertical="center" wrapText="1"/>
      <protection/>
    </xf>
    <xf numFmtId="0" fontId="90" fillId="0" borderId="29" xfId="86" applyFont="1" applyBorder="1" applyAlignment="1">
      <alignment horizontal="center" vertical="center" wrapText="1"/>
      <protection/>
    </xf>
    <xf numFmtId="0" fontId="90" fillId="0" borderId="76" xfId="86" applyFont="1" applyBorder="1" applyAlignment="1">
      <alignment horizontal="center" vertical="center" wrapText="1"/>
      <protection/>
    </xf>
    <xf numFmtId="0" fontId="90" fillId="0" borderId="34" xfId="86" applyFont="1" applyBorder="1" applyAlignment="1">
      <alignment horizontal="center" vertical="center" wrapText="1"/>
      <protection/>
    </xf>
    <xf numFmtId="0" fontId="90" fillId="0" borderId="35" xfId="86" applyFont="1" applyBorder="1" applyAlignment="1">
      <alignment horizontal="center" vertical="center" wrapText="1"/>
      <protection/>
    </xf>
    <xf numFmtId="0" fontId="91" fillId="38" borderId="81" xfId="0" applyFont="1" applyFill="1" applyBorder="1" applyAlignment="1">
      <alignment horizontal="center" vertical="center"/>
    </xf>
    <xf numFmtId="0" fontId="91" fillId="38" borderId="83" xfId="0" applyFont="1" applyFill="1" applyBorder="1" applyAlignment="1">
      <alignment horizontal="center" vertical="center"/>
    </xf>
    <xf numFmtId="0" fontId="91" fillId="38" borderId="82" xfId="0" applyFont="1" applyFill="1" applyBorder="1" applyAlignment="1">
      <alignment horizontal="center" vertical="center"/>
    </xf>
    <xf numFmtId="0" fontId="79" fillId="5" borderId="26" xfId="86" applyFont="1" applyFill="1" applyBorder="1" applyAlignment="1">
      <alignment horizontal="left" vertical="center" wrapText="1"/>
      <protection/>
    </xf>
    <xf numFmtId="0" fontId="79" fillId="5" borderId="0" xfId="86" applyFont="1" applyFill="1" applyAlignment="1">
      <alignment horizontal="left" vertical="center" wrapText="1"/>
      <protection/>
    </xf>
    <xf numFmtId="0" fontId="79" fillId="5" borderId="34" xfId="86" applyFont="1" applyFill="1" applyBorder="1" applyAlignment="1">
      <alignment horizontal="left" vertical="center" wrapText="1"/>
      <protection/>
    </xf>
    <xf numFmtId="14" fontId="92" fillId="38" borderId="73" xfId="0" applyNumberFormat="1" applyFont="1" applyFill="1" applyBorder="1" applyAlignment="1">
      <alignment horizontal="center" vertical="center"/>
    </xf>
    <xf numFmtId="0" fontId="92" fillId="38" borderId="27" xfId="0" applyFont="1" applyFill="1" applyBorder="1" applyAlignment="1">
      <alignment horizontal="center" vertical="center"/>
    </xf>
    <xf numFmtId="0" fontId="92" fillId="38" borderId="28" xfId="0" applyFont="1" applyFill="1" applyBorder="1" applyAlignment="1">
      <alignment horizontal="center" vertical="center"/>
    </xf>
    <xf numFmtId="0" fontId="92" fillId="38" borderId="29" xfId="0" applyFont="1" applyFill="1" applyBorder="1" applyAlignment="1">
      <alignment horizontal="center" vertical="center"/>
    </xf>
    <xf numFmtId="0" fontId="92" fillId="38" borderId="76" xfId="0" applyFont="1" applyFill="1" applyBorder="1" applyAlignment="1">
      <alignment horizontal="center" vertical="center"/>
    </xf>
    <xf numFmtId="0" fontId="92" fillId="38" borderId="35" xfId="0" applyFont="1" applyFill="1" applyBorder="1" applyAlignment="1">
      <alignment horizontal="center" vertical="center"/>
    </xf>
    <xf numFmtId="0" fontId="79" fillId="0" borderId="57" xfId="86" applyFont="1" applyBorder="1" applyAlignment="1">
      <alignment horizontal="center" vertical="center" wrapText="1"/>
      <protection/>
    </xf>
    <xf numFmtId="0" fontId="79" fillId="0" borderId="59" xfId="86" applyFont="1" applyBorder="1" applyAlignment="1">
      <alignment horizontal="center" vertical="center" wrapText="1"/>
      <protection/>
    </xf>
    <xf numFmtId="0" fontId="79" fillId="0" borderId="58" xfId="86" applyFont="1" applyBorder="1" applyAlignment="1">
      <alignment horizontal="center" vertical="center" wrapText="1"/>
      <protection/>
    </xf>
    <xf numFmtId="0" fontId="79" fillId="38" borderId="34" xfId="86" applyFont="1" applyFill="1" applyBorder="1" applyAlignment="1">
      <alignment horizontal="left" vertical="center" wrapText="1"/>
      <protection/>
    </xf>
    <xf numFmtId="0" fontId="79" fillId="5" borderId="57" xfId="86" applyFont="1" applyFill="1" applyBorder="1" applyAlignment="1">
      <alignment horizontal="left" vertical="center" wrapText="1"/>
      <protection/>
    </xf>
    <xf numFmtId="0" fontId="79" fillId="5" borderId="58" xfId="86" applyFont="1" applyFill="1" applyBorder="1" applyAlignment="1">
      <alignment horizontal="left" vertical="center" wrapText="1"/>
      <protection/>
    </xf>
    <xf numFmtId="0" fontId="75" fillId="0" borderId="57" xfId="86" applyFont="1" applyBorder="1" applyAlignment="1">
      <alignment horizontal="center" vertical="center" wrapText="1"/>
      <protection/>
    </xf>
    <xf numFmtId="0" fontId="75" fillId="0" borderId="59" xfId="86" applyFont="1" applyBorder="1" applyAlignment="1">
      <alignment horizontal="center" vertical="center" wrapText="1"/>
      <protection/>
    </xf>
    <xf numFmtId="0" fontId="75" fillId="0" borderId="58" xfId="86" applyFont="1" applyBorder="1" applyAlignment="1">
      <alignment horizontal="center" vertical="center" wrapText="1"/>
      <protection/>
    </xf>
    <xf numFmtId="0" fontId="79" fillId="5" borderId="57" xfId="86" applyFont="1" applyFill="1" applyBorder="1" applyAlignment="1">
      <alignment horizontal="center" vertical="center" wrapText="1"/>
      <protection/>
    </xf>
    <xf numFmtId="0" fontId="79" fillId="5" borderId="59" xfId="86" applyFont="1" applyFill="1" applyBorder="1" applyAlignment="1">
      <alignment horizontal="center" vertical="center" wrapText="1"/>
      <protection/>
    </xf>
    <xf numFmtId="0" fontId="79" fillId="5" borderId="58" xfId="86" applyFont="1" applyFill="1" applyBorder="1" applyAlignment="1">
      <alignment horizontal="center" vertical="center" wrapText="1"/>
      <protection/>
    </xf>
    <xf numFmtId="1" fontId="79" fillId="0" borderId="57" xfId="95" applyNumberFormat="1" applyFont="1" applyFill="1" applyBorder="1" applyAlignment="1" applyProtection="1">
      <alignment horizontal="center" vertical="center" wrapText="1"/>
      <protection/>
    </xf>
    <xf numFmtId="1" fontId="79" fillId="0" borderId="58" xfId="95" applyNumberFormat="1" applyFont="1" applyFill="1" applyBorder="1" applyAlignment="1" applyProtection="1">
      <alignment horizontal="center" vertical="center" wrapText="1"/>
      <protection/>
    </xf>
    <xf numFmtId="9" fontId="79" fillId="0" borderId="57" xfId="86" applyNumberFormat="1" applyFont="1" applyBorder="1" applyAlignment="1">
      <alignment horizontal="center" vertical="center" wrapText="1"/>
      <protection/>
    </xf>
    <xf numFmtId="9" fontId="79" fillId="0" borderId="58" xfId="86" applyNumberFormat="1" applyFont="1" applyBorder="1" applyAlignment="1">
      <alignment horizontal="center" vertical="center" wrapText="1"/>
      <protection/>
    </xf>
    <xf numFmtId="0" fontId="84" fillId="0" borderId="57" xfId="86" applyFont="1" applyBorder="1" applyAlignment="1">
      <alignment horizontal="center" vertical="center" wrapText="1"/>
      <protection/>
    </xf>
    <xf numFmtId="0" fontId="84" fillId="0" borderId="59" xfId="86" applyFont="1" applyBorder="1" applyAlignment="1">
      <alignment horizontal="center" vertical="center" wrapText="1"/>
      <protection/>
    </xf>
    <xf numFmtId="0" fontId="84" fillId="0" borderId="58" xfId="86" applyFont="1" applyBorder="1" applyAlignment="1">
      <alignment horizontal="center" vertical="center" wrapText="1"/>
      <protection/>
    </xf>
    <xf numFmtId="0" fontId="79" fillId="0" borderId="48" xfId="86" applyFont="1" applyBorder="1" applyAlignment="1">
      <alignment horizontal="center" vertical="center" wrapText="1"/>
      <protection/>
    </xf>
    <xf numFmtId="0" fontId="79" fillId="0" borderId="49" xfId="86" applyFont="1" applyBorder="1" applyAlignment="1">
      <alignment horizontal="center" vertical="center" wrapText="1"/>
      <protection/>
    </xf>
    <xf numFmtId="0" fontId="79" fillId="0" borderId="50" xfId="86" applyFont="1" applyBorder="1" applyAlignment="1">
      <alignment horizontal="center" vertical="center" wrapText="1"/>
      <protection/>
    </xf>
    <xf numFmtId="0" fontId="79" fillId="5" borderId="76" xfId="86" applyFont="1" applyFill="1" applyBorder="1" applyAlignment="1">
      <alignment horizontal="center" vertical="center" wrapText="1"/>
      <protection/>
    </xf>
    <xf numFmtId="0" fontId="79" fillId="5" borderId="34" xfId="86" applyFont="1" applyFill="1" applyBorder="1" applyAlignment="1">
      <alignment horizontal="center" vertical="center" wrapText="1"/>
      <protection/>
    </xf>
    <xf numFmtId="0" fontId="79" fillId="5" borderId="35" xfId="86" applyFont="1" applyFill="1" applyBorder="1" applyAlignment="1">
      <alignment horizontal="center" vertical="center" wrapText="1"/>
      <protection/>
    </xf>
    <xf numFmtId="0" fontId="79" fillId="5" borderId="28" xfId="86" applyFont="1" applyFill="1" applyBorder="1" applyAlignment="1">
      <alignment horizontal="center" vertical="center" wrapText="1"/>
      <protection/>
    </xf>
    <xf numFmtId="0" fontId="79" fillId="5" borderId="0" xfId="86" applyFont="1" applyFill="1" applyAlignment="1">
      <alignment horizontal="center" vertical="center" wrapText="1"/>
      <protection/>
    </xf>
    <xf numFmtId="0" fontId="79" fillId="5" borderId="29" xfId="86" applyFont="1" applyFill="1" applyBorder="1" applyAlignment="1">
      <alignment horizontal="center" vertical="center" wrapText="1"/>
      <protection/>
    </xf>
    <xf numFmtId="0" fontId="79" fillId="5" borderId="78" xfId="86" applyFont="1" applyFill="1" applyBorder="1" applyAlignment="1">
      <alignment horizontal="center" vertical="center" wrapText="1"/>
      <protection/>
    </xf>
    <xf numFmtId="0" fontId="79" fillId="5" borderId="79" xfId="86" applyFont="1" applyFill="1" applyBorder="1" applyAlignment="1">
      <alignment horizontal="center" vertical="center" wrapText="1"/>
      <protection/>
    </xf>
    <xf numFmtId="0" fontId="79" fillId="5" borderId="20" xfId="86" applyFont="1" applyFill="1" applyBorder="1" applyAlignment="1">
      <alignment horizontal="center" vertical="center" wrapText="1"/>
      <protection/>
    </xf>
    <xf numFmtId="0" fontId="79" fillId="5" borderId="14" xfId="86" applyFont="1" applyFill="1" applyBorder="1" applyAlignment="1">
      <alignment horizontal="center" vertical="center" wrapText="1"/>
      <protection/>
    </xf>
    <xf numFmtId="0" fontId="79" fillId="5" borderId="53" xfId="86" applyFont="1" applyFill="1" applyBorder="1" applyAlignment="1">
      <alignment horizontal="center" vertical="center" wrapText="1"/>
      <protection/>
    </xf>
    <xf numFmtId="0" fontId="79" fillId="5" borderId="40" xfId="86" applyFont="1" applyFill="1" applyBorder="1" applyAlignment="1">
      <alignment horizontal="center" vertical="center" wrapText="1"/>
      <protection/>
    </xf>
    <xf numFmtId="0" fontId="79" fillId="38" borderId="78" xfId="86" applyFont="1" applyFill="1" applyBorder="1" applyAlignment="1">
      <alignment horizontal="center" vertical="center" wrapText="1"/>
      <protection/>
    </xf>
    <xf numFmtId="0" fontId="79" fillId="38" borderId="69" xfId="86" applyFont="1" applyFill="1" applyBorder="1" applyAlignment="1">
      <alignment horizontal="center" vertical="center" wrapText="1"/>
      <protection/>
    </xf>
    <xf numFmtId="0" fontId="79" fillId="38" borderId="70" xfId="86" applyFont="1" applyFill="1" applyBorder="1" applyAlignment="1">
      <alignment horizontal="center" vertical="center" wrapText="1"/>
      <protection/>
    </xf>
    <xf numFmtId="0" fontId="79" fillId="38" borderId="71" xfId="86" applyFont="1" applyFill="1" applyBorder="1" applyAlignment="1">
      <alignment horizontal="center" vertical="center" wrapText="1"/>
      <protection/>
    </xf>
    <xf numFmtId="0" fontId="79" fillId="5" borderId="42" xfId="86" applyFont="1" applyFill="1" applyBorder="1" applyAlignment="1">
      <alignment horizontal="center" vertical="center" wrapText="1"/>
      <protection/>
    </xf>
    <xf numFmtId="0" fontId="79" fillId="5" borderId="18" xfId="86" applyFont="1" applyFill="1" applyBorder="1" applyAlignment="1">
      <alignment horizontal="center" vertical="center" wrapText="1"/>
      <protection/>
    </xf>
    <xf numFmtId="0" fontId="79" fillId="5" borderId="60" xfId="86" applyFont="1" applyFill="1" applyBorder="1" applyAlignment="1">
      <alignment horizontal="center" vertical="center" wrapText="1"/>
      <protection/>
    </xf>
    <xf numFmtId="0" fontId="79" fillId="5" borderId="44" xfId="86" applyFont="1" applyFill="1" applyBorder="1" applyAlignment="1">
      <alignment horizontal="center" vertical="center" wrapText="1"/>
      <protection/>
    </xf>
    <xf numFmtId="0" fontId="79" fillId="5" borderId="39" xfId="86" applyFont="1" applyFill="1" applyBorder="1" applyAlignment="1">
      <alignment horizontal="center" vertical="center" wrapText="1"/>
      <protection/>
    </xf>
    <xf numFmtId="0" fontId="79" fillId="5" borderId="56" xfId="86" applyFont="1" applyFill="1" applyBorder="1" applyAlignment="1">
      <alignment horizontal="center" vertical="center" wrapText="1"/>
      <protection/>
    </xf>
    <xf numFmtId="0" fontId="79" fillId="5" borderId="64" xfId="86" applyFont="1" applyFill="1" applyBorder="1" applyAlignment="1">
      <alignment horizontal="center" vertical="center" wrapText="1"/>
      <protection/>
    </xf>
    <xf numFmtId="0" fontId="79" fillId="5" borderId="17" xfId="86" applyFont="1" applyFill="1" applyBorder="1" applyAlignment="1">
      <alignment horizontal="center" vertical="center" wrapText="1"/>
      <protection/>
    </xf>
    <xf numFmtId="0" fontId="79" fillId="5" borderId="13" xfId="86" applyFont="1" applyFill="1" applyBorder="1" applyAlignment="1">
      <alignment horizontal="center" vertical="center" wrapText="1"/>
      <protection/>
    </xf>
    <xf numFmtId="0" fontId="79" fillId="5" borderId="43" xfId="86" applyFont="1" applyFill="1" applyBorder="1" applyAlignment="1">
      <alignment horizontal="center" vertical="center" wrapText="1"/>
      <protection/>
    </xf>
    <xf numFmtId="0" fontId="79" fillId="5" borderId="63" xfId="86" applyFont="1" applyFill="1" applyBorder="1" applyAlignment="1">
      <alignment horizontal="center" vertical="center" wrapText="1"/>
      <protection/>
    </xf>
    <xf numFmtId="0" fontId="79" fillId="5" borderId="15" xfId="86" applyFont="1" applyFill="1" applyBorder="1" applyAlignment="1">
      <alignment horizontal="center" vertical="center" wrapText="1"/>
      <protection/>
    </xf>
    <xf numFmtId="0" fontId="79" fillId="5" borderId="19" xfId="86" applyFont="1" applyFill="1" applyBorder="1" applyAlignment="1">
      <alignment horizontal="center" vertical="center" wrapText="1"/>
      <protection/>
    </xf>
    <xf numFmtId="3" fontId="79" fillId="0" borderId="60" xfId="86" applyNumberFormat="1" applyFont="1" applyBorder="1" applyAlignment="1">
      <alignment horizontal="center" vertical="center" wrapText="1"/>
      <protection/>
    </xf>
    <xf numFmtId="3" fontId="79" fillId="0" borderId="44" xfId="86" applyNumberFormat="1" applyFont="1" applyBorder="1" applyAlignment="1">
      <alignment horizontal="center" vertical="center" wrapText="1"/>
      <protection/>
    </xf>
    <xf numFmtId="0" fontId="75" fillId="0" borderId="13" xfId="86" applyFont="1" applyBorder="1" applyAlignment="1">
      <alignment horizontal="left" vertical="center" wrapText="1"/>
      <protection/>
    </xf>
    <xf numFmtId="0" fontId="75" fillId="0" borderId="21" xfId="86" applyFont="1" applyBorder="1" applyAlignment="1">
      <alignment horizontal="left" vertical="center" wrapText="1"/>
      <protection/>
    </xf>
    <xf numFmtId="0" fontId="75" fillId="5" borderId="13" xfId="86" applyFont="1" applyFill="1" applyBorder="1" applyAlignment="1">
      <alignment horizontal="center" vertical="center" wrapText="1"/>
      <protection/>
    </xf>
    <xf numFmtId="0" fontId="79" fillId="5" borderId="21" xfId="86" applyFont="1" applyFill="1" applyBorder="1" applyAlignment="1">
      <alignment horizontal="center" vertical="center" wrapText="1"/>
      <protection/>
    </xf>
    <xf numFmtId="0" fontId="75" fillId="0" borderId="37" xfId="86" applyFont="1" applyBorder="1" applyAlignment="1">
      <alignment horizontal="justify" vertical="center" wrapText="1"/>
      <protection/>
    </xf>
    <xf numFmtId="0" fontId="75" fillId="0" borderId="85" xfId="86" applyFont="1" applyBorder="1" applyAlignment="1">
      <alignment horizontal="justify" vertical="center" wrapText="1"/>
      <protection/>
    </xf>
    <xf numFmtId="9" fontId="75" fillId="0" borderId="45" xfId="95" applyFont="1" applyFill="1" applyBorder="1" applyAlignment="1" applyProtection="1">
      <alignment horizontal="center" vertical="center" wrapText="1"/>
      <protection/>
    </xf>
    <xf numFmtId="9" fontId="75" fillId="0" borderId="16" xfId="95" applyFont="1" applyFill="1" applyBorder="1" applyAlignment="1" applyProtection="1">
      <alignment horizontal="center" vertical="center" wrapText="1"/>
      <protection/>
    </xf>
    <xf numFmtId="9" fontId="75" fillId="0" borderId="60" xfId="86" applyNumberFormat="1" applyFont="1" applyBorder="1" applyAlignment="1">
      <alignment horizontal="left" vertical="top" wrapText="1"/>
      <protection/>
    </xf>
    <xf numFmtId="9" fontId="75" fillId="0" borderId="43" xfId="86" applyNumberFormat="1" applyFont="1" applyBorder="1" applyAlignment="1">
      <alignment horizontal="left" vertical="top" wrapText="1"/>
      <protection/>
    </xf>
    <xf numFmtId="9" fontId="75" fillId="0" borderId="44" xfId="86" applyNumberFormat="1" applyFont="1" applyBorder="1" applyAlignment="1">
      <alignment horizontal="left" vertical="top" wrapText="1"/>
      <protection/>
    </xf>
    <xf numFmtId="9" fontId="75" fillId="0" borderId="39" xfId="86" applyNumberFormat="1" applyFont="1" applyBorder="1" applyAlignment="1">
      <alignment horizontal="left" vertical="top" wrapText="1"/>
      <protection/>
    </xf>
    <xf numFmtId="9" fontId="75" fillId="0" borderId="15" xfId="86" applyNumberFormat="1" applyFont="1" applyBorder="1" applyAlignment="1">
      <alignment horizontal="left" vertical="top" wrapText="1"/>
      <protection/>
    </xf>
    <xf numFmtId="9" fontId="75" fillId="0" borderId="56" xfId="86" applyNumberFormat="1" applyFont="1" applyBorder="1" applyAlignment="1">
      <alignment horizontal="left" vertical="top" wrapText="1"/>
      <protection/>
    </xf>
    <xf numFmtId="9" fontId="87" fillId="0" borderId="13" xfId="97" applyFont="1" applyFill="1" applyBorder="1" applyAlignment="1" applyProtection="1">
      <alignment horizontal="justify" vertical="center" wrapText="1"/>
      <protection/>
    </xf>
    <xf numFmtId="9" fontId="87" fillId="0" borderId="21" xfId="97" applyFont="1" applyFill="1" applyBorder="1" applyAlignment="1" applyProtection="1">
      <alignment horizontal="justify" vertical="center" wrapText="1"/>
      <protection/>
    </xf>
    <xf numFmtId="9" fontId="87" fillId="0" borderId="38" xfId="97" applyFont="1" applyFill="1" applyBorder="1" applyAlignment="1" applyProtection="1">
      <alignment horizontal="justify" vertical="center" wrapText="1"/>
      <protection/>
    </xf>
    <xf numFmtId="9" fontId="87" fillId="0" borderId="54" xfId="97" applyFont="1" applyFill="1" applyBorder="1" applyAlignment="1" applyProtection="1">
      <alignment horizontal="justify" vertical="center" wrapText="1"/>
      <protection/>
    </xf>
    <xf numFmtId="0" fontId="79" fillId="5" borderId="51" xfId="86" applyFont="1" applyFill="1" applyBorder="1" applyAlignment="1">
      <alignment horizontal="center" vertical="center" wrapText="1"/>
      <protection/>
    </xf>
    <xf numFmtId="0" fontId="79" fillId="5" borderId="45" xfId="86" applyFont="1" applyFill="1" applyBorder="1" applyAlignment="1">
      <alignment horizontal="center" vertical="center" wrapText="1"/>
      <protection/>
    </xf>
    <xf numFmtId="0" fontId="79" fillId="5" borderId="16" xfId="86" applyFont="1" applyFill="1" applyBorder="1" applyAlignment="1">
      <alignment horizontal="center" vertical="center" wrapText="1"/>
      <protection/>
    </xf>
    <xf numFmtId="0" fontId="79" fillId="5" borderId="41" xfId="86" applyFont="1" applyFill="1" applyBorder="1" applyAlignment="1">
      <alignment horizontal="center" vertical="center" wrapText="1"/>
      <protection/>
    </xf>
    <xf numFmtId="0" fontId="79" fillId="0" borderId="37" xfId="86" applyFont="1" applyBorder="1" applyAlignment="1">
      <alignment horizontal="justify" vertical="center" wrapText="1"/>
      <protection/>
    </xf>
    <xf numFmtId="0" fontId="79" fillId="0" borderId="85" xfId="86" applyFont="1" applyBorder="1" applyAlignment="1">
      <alignment horizontal="justify" vertical="center" wrapText="1"/>
      <protection/>
    </xf>
    <xf numFmtId="9" fontId="79" fillId="0" borderId="22" xfId="95" applyFont="1" applyFill="1" applyBorder="1" applyAlignment="1" applyProtection="1">
      <alignment horizontal="center" vertical="center" wrapText="1"/>
      <protection/>
    </xf>
    <xf numFmtId="9" fontId="79" fillId="0" borderId="84" xfId="95" applyFont="1" applyFill="1" applyBorder="1" applyAlignment="1" applyProtection="1">
      <alignment horizontal="center" vertical="center" wrapText="1"/>
      <protection/>
    </xf>
    <xf numFmtId="9" fontId="75" fillId="0" borderId="60" xfId="97" applyFont="1" applyFill="1" applyBorder="1" applyAlignment="1" applyProtection="1">
      <alignment horizontal="justify" vertical="top" wrapText="1"/>
      <protection/>
    </xf>
    <xf numFmtId="9" fontId="75" fillId="0" borderId="43" xfId="97" applyFont="1" applyFill="1" applyBorder="1" applyAlignment="1" applyProtection="1">
      <alignment horizontal="justify" vertical="top" wrapText="1"/>
      <protection/>
    </xf>
    <xf numFmtId="9" fontId="75" fillId="0" borderId="44" xfId="97" applyFont="1" applyFill="1" applyBorder="1" applyAlignment="1" applyProtection="1">
      <alignment horizontal="justify" vertical="top" wrapText="1"/>
      <protection/>
    </xf>
    <xf numFmtId="9" fontId="75" fillId="0" borderId="61" xfId="97" applyFont="1" applyFill="1" applyBorder="1" applyAlignment="1" applyProtection="1">
      <alignment horizontal="justify" vertical="top" wrapText="1"/>
      <protection/>
    </xf>
    <xf numFmtId="9" fontId="75" fillId="0" borderId="34" xfId="97" applyFont="1" applyFill="1" applyBorder="1" applyAlignment="1" applyProtection="1">
      <alignment horizontal="justify" vertical="top" wrapText="1"/>
      <protection/>
    </xf>
    <xf numFmtId="9" fontId="75" fillId="0" borderId="62" xfId="97" applyFont="1" applyFill="1" applyBorder="1" applyAlignment="1" applyProtection="1">
      <alignment horizontal="justify" vertical="top" wrapText="1"/>
      <protection/>
    </xf>
    <xf numFmtId="9" fontId="87" fillId="0" borderId="60" xfId="97" applyFont="1" applyFill="1" applyBorder="1" applyAlignment="1" applyProtection="1">
      <alignment horizontal="justify" vertical="top" wrapText="1"/>
      <protection/>
    </xf>
    <xf numFmtId="9" fontId="87" fillId="0" borderId="43" xfId="97" applyFont="1" applyFill="1" applyBorder="1" applyAlignment="1" applyProtection="1">
      <alignment horizontal="justify" vertical="top" wrapText="1"/>
      <protection/>
    </xf>
    <xf numFmtId="9" fontId="87" fillId="0" borderId="44" xfId="97" applyFont="1" applyFill="1" applyBorder="1" applyAlignment="1" applyProtection="1">
      <alignment horizontal="justify" vertical="top" wrapText="1"/>
      <protection/>
    </xf>
    <xf numFmtId="9" fontId="87" fillId="0" borderId="61" xfId="97" applyFont="1" applyFill="1" applyBorder="1" applyAlignment="1" applyProtection="1">
      <alignment horizontal="justify" vertical="top" wrapText="1"/>
      <protection/>
    </xf>
    <xf numFmtId="9" fontId="87" fillId="0" borderId="34" xfId="97" applyFont="1" applyFill="1" applyBorder="1" applyAlignment="1" applyProtection="1">
      <alignment horizontal="justify" vertical="top" wrapText="1"/>
      <protection/>
    </xf>
    <xf numFmtId="9" fontId="87" fillId="0" borderId="62" xfId="97" applyFont="1" applyFill="1" applyBorder="1" applyAlignment="1" applyProtection="1">
      <alignment horizontal="justify" vertical="top" wrapText="1"/>
      <protection/>
    </xf>
    <xf numFmtId="9" fontId="87" fillId="0" borderId="60" xfId="97" applyFont="1" applyFill="1" applyBorder="1" applyAlignment="1" applyProtection="1">
      <alignment horizontal="center" vertical="center" wrapText="1"/>
      <protection/>
    </xf>
    <xf numFmtId="9" fontId="87" fillId="0" borderId="43" xfId="97" applyFont="1" applyFill="1" applyBorder="1" applyAlignment="1" applyProtection="1">
      <alignment horizontal="center" vertical="center" wrapText="1"/>
      <protection/>
    </xf>
    <xf numFmtId="9" fontId="87" fillId="0" borderId="44" xfId="97" applyFont="1" applyFill="1" applyBorder="1" applyAlignment="1" applyProtection="1">
      <alignment horizontal="center" vertical="center" wrapText="1"/>
      <protection/>
    </xf>
    <xf numFmtId="9" fontId="87" fillId="0" borderId="61" xfId="97" applyFont="1" applyFill="1" applyBorder="1" applyAlignment="1" applyProtection="1">
      <alignment horizontal="center" vertical="center" wrapText="1"/>
      <protection/>
    </xf>
    <xf numFmtId="9" fontId="87" fillId="0" borderId="34" xfId="97" applyFont="1" applyFill="1" applyBorder="1" applyAlignment="1" applyProtection="1">
      <alignment horizontal="center" vertical="center" wrapText="1"/>
      <protection/>
    </xf>
    <xf numFmtId="9" fontId="87" fillId="0" borderId="62" xfId="97" applyFont="1" applyFill="1" applyBorder="1" applyAlignment="1" applyProtection="1">
      <alignment horizontal="center" vertical="center" wrapText="1"/>
      <protection/>
    </xf>
    <xf numFmtId="0" fontId="79" fillId="0" borderId="73" xfId="86" applyFont="1" applyBorder="1" applyAlignment="1">
      <alignment horizontal="center" vertical="center" wrapText="1"/>
      <protection/>
    </xf>
    <xf numFmtId="0" fontId="79" fillId="0" borderId="26" xfId="86" applyFont="1" applyBorder="1" applyAlignment="1">
      <alignment horizontal="center" vertical="center" wrapText="1"/>
      <protection/>
    </xf>
    <xf numFmtId="0" fontId="79" fillId="0" borderId="27" xfId="86" applyFont="1" applyBorder="1" applyAlignment="1">
      <alignment horizontal="center" vertical="center" wrapText="1"/>
      <protection/>
    </xf>
    <xf numFmtId="0" fontId="79" fillId="0" borderId="28" xfId="86" applyFont="1" applyBorder="1" applyAlignment="1">
      <alignment horizontal="center" vertical="center" wrapText="1"/>
      <protection/>
    </xf>
    <xf numFmtId="0" fontId="79" fillId="0" borderId="0" xfId="86" applyFont="1" applyAlignment="1">
      <alignment horizontal="center" vertical="center" wrapText="1"/>
      <protection/>
    </xf>
    <xf numFmtId="0" fontId="79" fillId="0" borderId="29" xfId="86" applyFont="1" applyBorder="1" applyAlignment="1">
      <alignment horizontal="center" vertical="center" wrapText="1"/>
      <protection/>
    </xf>
    <xf numFmtId="0" fontId="79" fillId="0" borderId="76" xfId="86" applyFont="1" applyBorder="1" applyAlignment="1">
      <alignment horizontal="center" vertical="center" wrapText="1"/>
      <protection/>
    </xf>
    <xf numFmtId="0" fontId="79" fillId="0" borderId="34" xfId="86" applyFont="1" applyBorder="1" applyAlignment="1">
      <alignment horizontal="center" vertical="center" wrapText="1"/>
      <protection/>
    </xf>
    <xf numFmtId="0" fontId="79" fillId="0" borderId="35" xfId="86" applyFont="1" applyBorder="1" applyAlignment="1">
      <alignment horizontal="center" vertical="center" wrapText="1"/>
      <protection/>
    </xf>
    <xf numFmtId="2" fontId="75" fillId="0" borderId="51" xfId="86" applyNumberFormat="1" applyFont="1" applyBorder="1" applyAlignment="1">
      <alignment horizontal="justify" vertical="center" wrapText="1"/>
      <protection/>
    </xf>
    <xf numFmtId="2" fontId="75" fillId="0" borderId="20" xfId="86" applyNumberFormat="1" applyFont="1" applyBorder="1" applyAlignment="1">
      <alignment horizontal="justify" vertical="center" wrapText="1"/>
      <protection/>
    </xf>
    <xf numFmtId="9" fontId="75" fillId="0" borderId="63" xfId="86" applyNumberFormat="1" applyFont="1" applyBorder="1" applyAlignment="1">
      <alignment horizontal="left" vertical="top" wrapText="1"/>
      <protection/>
    </xf>
    <xf numFmtId="9" fontId="75" fillId="0" borderId="87" xfId="86" applyNumberFormat="1" applyFont="1" applyBorder="1" applyAlignment="1">
      <alignment horizontal="left" vertical="top" wrapText="1"/>
      <protection/>
    </xf>
    <xf numFmtId="9" fontId="75" fillId="0" borderId="88" xfId="86" applyNumberFormat="1" applyFont="1" applyBorder="1" applyAlignment="1">
      <alignment horizontal="left" vertical="top" wrapText="1"/>
      <protection/>
    </xf>
    <xf numFmtId="9" fontId="75" fillId="0" borderId="89" xfId="86" applyNumberFormat="1" applyFont="1" applyBorder="1" applyAlignment="1">
      <alignment horizontal="left" vertical="top" wrapText="1"/>
      <protection/>
    </xf>
    <xf numFmtId="2" fontId="75" fillId="0" borderId="42" xfId="86" applyNumberFormat="1" applyFont="1" applyBorder="1" applyAlignment="1">
      <alignment horizontal="justify" vertical="center" wrapText="1"/>
      <protection/>
    </xf>
    <xf numFmtId="2" fontId="75" fillId="0" borderId="43" xfId="86" applyNumberFormat="1" applyFont="1" applyBorder="1" applyAlignment="1">
      <alignment horizontal="justify" vertical="center" wrapText="1"/>
      <protection/>
    </xf>
    <xf numFmtId="2" fontId="75" fillId="0" borderId="63" xfId="86" applyNumberFormat="1" applyFont="1" applyBorder="1" applyAlignment="1">
      <alignment horizontal="justify" vertical="center" wrapText="1"/>
      <protection/>
    </xf>
    <xf numFmtId="2" fontId="75" fillId="0" borderId="76" xfId="86" applyNumberFormat="1" applyFont="1" applyBorder="1" applyAlignment="1">
      <alignment horizontal="justify" vertical="center" wrapText="1"/>
      <protection/>
    </xf>
    <xf numFmtId="2" fontId="75" fillId="0" borderId="34" xfId="86" applyNumberFormat="1" applyFont="1" applyBorder="1" applyAlignment="1">
      <alignment horizontal="justify" vertical="center" wrapText="1"/>
      <protection/>
    </xf>
    <xf numFmtId="2" fontId="75" fillId="0" borderId="35" xfId="86" applyNumberFormat="1" applyFont="1" applyBorder="1" applyAlignment="1">
      <alignment horizontal="justify" vertical="center" wrapText="1"/>
      <protection/>
    </xf>
    <xf numFmtId="0" fontId="79" fillId="5" borderId="86" xfId="86" applyFont="1" applyFill="1" applyBorder="1" applyAlignment="1">
      <alignment horizontal="center" vertical="center" wrapText="1"/>
      <protection/>
    </xf>
    <xf numFmtId="0" fontId="79" fillId="5" borderId="70" xfId="86" applyFont="1" applyFill="1" applyBorder="1" applyAlignment="1">
      <alignment horizontal="center" vertical="center" wrapText="1"/>
      <protection/>
    </xf>
    <xf numFmtId="0" fontId="79" fillId="5" borderId="80" xfId="86" applyFont="1" applyFill="1" applyBorder="1" applyAlignment="1">
      <alignment horizontal="center" vertical="center" wrapText="1"/>
      <protection/>
    </xf>
    <xf numFmtId="0" fontId="79" fillId="5" borderId="75" xfId="86" applyFont="1" applyFill="1" applyBorder="1" applyAlignment="1">
      <alignment horizontal="center" vertical="center" wrapText="1"/>
      <protection/>
    </xf>
    <xf numFmtId="2" fontId="75" fillId="0" borderId="44" xfId="86" applyNumberFormat="1" applyFont="1" applyBorder="1" applyAlignment="1">
      <alignment horizontal="justify" vertical="center" wrapText="1"/>
      <protection/>
    </xf>
    <xf numFmtId="2" fontId="75" fillId="0" borderId="62" xfId="86" applyNumberFormat="1" applyFont="1" applyBorder="1" applyAlignment="1">
      <alignment horizontal="justify" vertical="center" wrapText="1"/>
      <protection/>
    </xf>
    <xf numFmtId="2" fontId="75" fillId="0" borderId="42" xfId="86" applyNumberFormat="1" applyFont="1" applyBorder="1" applyAlignment="1">
      <alignment horizontal="justify" vertical="top" wrapText="1"/>
      <protection/>
    </xf>
    <xf numFmtId="2" fontId="75" fillId="0" borderId="43" xfId="86" applyNumberFormat="1" applyFont="1" applyBorder="1" applyAlignment="1">
      <alignment horizontal="justify" vertical="top" wrapText="1"/>
      <protection/>
    </xf>
    <xf numFmtId="2" fontId="75" fillId="0" borderId="44" xfId="86" applyNumberFormat="1" applyFont="1" applyBorder="1" applyAlignment="1">
      <alignment horizontal="justify" vertical="top" wrapText="1"/>
      <protection/>
    </xf>
    <xf numFmtId="2" fontId="75" fillId="0" borderId="76" xfId="86" applyNumberFormat="1" applyFont="1" applyBorder="1" applyAlignment="1">
      <alignment horizontal="justify" vertical="top" wrapText="1"/>
      <protection/>
    </xf>
    <xf numFmtId="2" fontId="75" fillId="0" borderId="34" xfId="86" applyNumberFormat="1" applyFont="1" applyBorder="1" applyAlignment="1">
      <alignment horizontal="justify" vertical="top" wrapText="1"/>
      <protection/>
    </xf>
    <xf numFmtId="2" fontId="75" fillId="0" borderId="62" xfId="86" applyNumberFormat="1" applyFont="1" applyBorder="1" applyAlignment="1">
      <alignment horizontal="justify" vertical="top" wrapText="1"/>
      <protection/>
    </xf>
    <xf numFmtId="9" fontId="75" fillId="0" borderId="60" xfId="97" applyFont="1" applyFill="1" applyBorder="1" applyAlignment="1" applyProtection="1">
      <alignment horizontal="center" vertical="center" wrapText="1"/>
      <protection/>
    </xf>
    <xf numFmtId="9" fontId="75" fillId="0" borderId="43" xfId="97" applyFont="1" applyFill="1" applyBorder="1" applyAlignment="1" applyProtection="1">
      <alignment horizontal="center" vertical="center" wrapText="1"/>
      <protection/>
    </xf>
    <xf numFmtId="9" fontId="75" fillId="0" borderId="44" xfId="97" applyFont="1" applyFill="1" applyBorder="1" applyAlignment="1" applyProtection="1">
      <alignment horizontal="center" vertical="center" wrapText="1"/>
      <protection/>
    </xf>
    <xf numFmtId="9" fontId="75" fillId="0" borderId="61" xfId="97" applyFont="1" applyFill="1" applyBorder="1" applyAlignment="1" applyProtection="1">
      <alignment horizontal="center" vertical="center" wrapText="1"/>
      <protection/>
    </xf>
    <xf numFmtId="9" fontId="75" fillId="0" borderId="34" xfId="97" applyFont="1" applyFill="1" applyBorder="1" applyAlignment="1" applyProtection="1">
      <alignment horizontal="center" vertical="center" wrapText="1"/>
      <protection/>
    </xf>
    <xf numFmtId="9" fontId="75" fillId="0" borderId="62" xfId="97" applyFont="1" applyFill="1" applyBorder="1" applyAlignment="1" applyProtection="1">
      <alignment horizontal="center" vertical="center" wrapText="1"/>
      <protection/>
    </xf>
    <xf numFmtId="0" fontId="75" fillId="0" borderId="40" xfId="86" applyFont="1" applyBorder="1" applyAlignment="1">
      <alignment horizontal="left" vertical="center" wrapText="1"/>
      <protection/>
    </xf>
    <xf numFmtId="0" fontId="75" fillId="0" borderId="66" xfId="86" applyFont="1" applyBorder="1" applyAlignment="1">
      <alignment horizontal="left" vertical="center" wrapText="1"/>
      <protection/>
    </xf>
    <xf numFmtId="0" fontId="75" fillId="0" borderId="72" xfId="86" applyFont="1" applyBorder="1" applyAlignment="1">
      <alignment horizontal="left" vertical="center" wrapText="1"/>
      <protection/>
    </xf>
    <xf numFmtId="2" fontId="87" fillId="0" borderId="42" xfId="86" applyNumberFormat="1" applyFont="1" applyBorder="1" applyAlignment="1">
      <alignment horizontal="left" vertical="top" wrapText="1"/>
      <protection/>
    </xf>
    <xf numFmtId="2" fontId="87" fillId="0" borderId="43" xfId="86" applyNumberFormat="1" applyFont="1" applyBorder="1" applyAlignment="1">
      <alignment horizontal="left" vertical="top" wrapText="1"/>
      <protection/>
    </xf>
    <xf numFmtId="2" fontId="87" fillId="0" borderId="63" xfId="86" applyNumberFormat="1" applyFont="1" applyBorder="1" applyAlignment="1">
      <alignment horizontal="left" vertical="top" wrapText="1"/>
      <protection/>
    </xf>
    <xf numFmtId="2" fontId="87" fillId="0" borderId="76" xfId="86" applyNumberFormat="1" applyFont="1" applyBorder="1" applyAlignment="1">
      <alignment horizontal="left" vertical="top" wrapText="1"/>
      <protection/>
    </xf>
    <xf numFmtId="2" fontId="87" fillId="0" borderId="34" xfId="86" applyNumberFormat="1" applyFont="1" applyBorder="1" applyAlignment="1">
      <alignment horizontal="left" vertical="top" wrapText="1"/>
      <protection/>
    </xf>
    <xf numFmtId="2" fontId="87" fillId="0" borderId="35" xfId="86" applyNumberFormat="1" applyFont="1" applyBorder="1" applyAlignment="1">
      <alignment horizontal="left" vertical="top" wrapText="1"/>
      <protection/>
    </xf>
    <xf numFmtId="2" fontId="87" fillId="0" borderId="42" xfId="86" applyNumberFormat="1" applyFont="1" applyBorder="1" applyAlignment="1">
      <alignment horizontal="justify" vertical="center" wrapText="1"/>
      <protection/>
    </xf>
    <xf numFmtId="2" fontId="87" fillId="0" borderId="43" xfId="86" applyNumberFormat="1" applyFont="1" applyBorder="1" applyAlignment="1">
      <alignment horizontal="justify" vertical="center" wrapText="1"/>
      <protection/>
    </xf>
    <xf numFmtId="2" fontId="87" fillId="0" borderId="63" xfId="86" applyNumberFormat="1" applyFont="1" applyBorder="1" applyAlignment="1">
      <alignment horizontal="justify" vertical="center" wrapText="1"/>
      <protection/>
    </xf>
    <xf numFmtId="2" fontId="87" fillId="0" borderId="76" xfId="86" applyNumberFormat="1" applyFont="1" applyBorder="1" applyAlignment="1">
      <alignment horizontal="justify" vertical="center" wrapText="1"/>
      <protection/>
    </xf>
    <xf numFmtId="2" fontId="87" fillId="0" borderId="34" xfId="86" applyNumberFormat="1" applyFont="1" applyBorder="1" applyAlignment="1">
      <alignment horizontal="justify" vertical="center" wrapText="1"/>
      <protection/>
    </xf>
    <xf numFmtId="2" fontId="87" fillId="0" borderId="35" xfId="86" applyNumberFormat="1" applyFont="1" applyBorder="1" applyAlignment="1">
      <alignment horizontal="justify" vertical="center" wrapText="1"/>
      <protection/>
    </xf>
    <xf numFmtId="9" fontId="75" fillId="0" borderId="22" xfId="95" applyFont="1" applyFill="1" applyBorder="1" applyAlignment="1" applyProtection="1">
      <alignment horizontal="center" vertical="center" wrapText="1"/>
      <protection/>
    </xf>
    <xf numFmtId="9" fontId="75" fillId="0" borderId="43" xfId="86" applyNumberFormat="1" applyFont="1" applyBorder="1" applyAlignment="1">
      <alignment horizontal="left" vertical="top" wrapText="1"/>
      <protection/>
    </xf>
    <xf numFmtId="9" fontId="75" fillId="0" borderId="44" xfId="86" applyNumberFormat="1" applyFont="1" applyBorder="1" applyAlignment="1">
      <alignment horizontal="left" vertical="top" wrapText="1"/>
      <protection/>
    </xf>
    <xf numFmtId="9" fontId="75" fillId="0" borderId="39" xfId="86" applyNumberFormat="1" applyFont="1" applyBorder="1" applyAlignment="1">
      <alignment horizontal="left" vertical="top" wrapText="1"/>
      <protection/>
    </xf>
    <xf numFmtId="9" fontId="75" fillId="0" borderId="15" xfId="86" applyNumberFormat="1" applyFont="1" applyBorder="1" applyAlignment="1">
      <alignment horizontal="left" vertical="top" wrapText="1"/>
      <protection/>
    </xf>
    <xf numFmtId="9" fontId="75" fillId="0" borderId="56" xfId="86" applyNumberFormat="1" applyFont="1" applyBorder="1" applyAlignment="1">
      <alignment horizontal="left" vertical="top" wrapText="1"/>
      <protection/>
    </xf>
    <xf numFmtId="9" fontId="75" fillId="0" borderId="19" xfId="86" applyNumberFormat="1" applyFont="1" applyBorder="1" applyAlignment="1">
      <alignment horizontal="left" vertical="top" wrapText="1"/>
      <protection/>
    </xf>
    <xf numFmtId="2" fontId="87" fillId="0" borderId="42" xfId="86" applyNumberFormat="1" applyFont="1" applyBorder="1" applyAlignment="1">
      <alignment horizontal="justify" vertical="center" wrapText="1"/>
      <protection/>
    </xf>
    <xf numFmtId="2" fontId="75" fillId="0" borderId="42" xfId="86" applyNumberFormat="1" applyFont="1" applyBorder="1" applyAlignment="1">
      <alignment horizontal="justify" vertical="center" wrapText="1"/>
      <protection/>
    </xf>
    <xf numFmtId="2" fontId="75" fillId="0" borderId="42" xfId="86" applyNumberFormat="1" applyFont="1" applyBorder="1" applyAlignment="1">
      <alignment horizontal="left" vertical="top" wrapText="1"/>
      <protection/>
    </xf>
    <xf numFmtId="2" fontId="75" fillId="0" borderId="43" xfId="86" applyNumberFormat="1" applyFont="1" applyBorder="1" applyAlignment="1">
      <alignment horizontal="left" vertical="top" wrapText="1"/>
      <protection/>
    </xf>
    <xf numFmtId="2" fontId="75" fillId="0" borderId="44" xfId="86" applyNumberFormat="1" applyFont="1" applyBorder="1" applyAlignment="1">
      <alignment horizontal="left" vertical="top" wrapText="1"/>
      <protection/>
    </xf>
    <xf numFmtId="2" fontId="75" fillId="0" borderId="76" xfId="86" applyNumberFormat="1" applyFont="1" applyBorder="1" applyAlignment="1">
      <alignment horizontal="left" vertical="top" wrapText="1"/>
      <protection/>
    </xf>
    <xf numFmtId="2" fontId="75" fillId="0" borderId="34" xfId="86" applyNumberFormat="1" applyFont="1" applyBorder="1" applyAlignment="1">
      <alignment horizontal="left" vertical="top" wrapText="1"/>
      <protection/>
    </xf>
    <xf numFmtId="2" fontId="75" fillId="0" borderId="62" xfId="86" applyNumberFormat="1" applyFont="1" applyBorder="1" applyAlignment="1">
      <alignment horizontal="left" vertical="top" wrapText="1"/>
      <protection/>
    </xf>
    <xf numFmtId="9" fontId="75" fillId="0" borderId="43" xfId="97" applyFont="1" applyFill="1" applyBorder="1" applyAlignment="1" applyProtection="1">
      <alignment horizontal="center" vertical="center" wrapText="1"/>
      <protection/>
    </xf>
    <xf numFmtId="9" fontId="75" fillId="0" borderId="63" xfId="97" applyFont="1" applyFill="1" applyBorder="1" applyAlignment="1" applyProtection="1">
      <alignment horizontal="center" vertical="center" wrapText="1"/>
      <protection/>
    </xf>
    <xf numFmtId="9" fontId="75" fillId="0" borderId="61" xfId="97" applyFont="1" applyFill="1" applyBorder="1" applyAlignment="1" applyProtection="1">
      <alignment horizontal="center" vertical="center" wrapText="1"/>
      <protection/>
    </xf>
    <xf numFmtId="9" fontId="75" fillId="0" borderId="34" xfId="97" applyFont="1" applyFill="1" applyBorder="1" applyAlignment="1" applyProtection="1">
      <alignment horizontal="center" vertical="center" wrapText="1"/>
      <protection/>
    </xf>
    <xf numFmtId="9" fontId="75" fillId="0" borderId="35" xfId="97" applyFont="1" applyFill="1" applyBorder="1" applyAlignment="1" applyProtection="1">
      <alignment horizontal="center" vertical="center" wrapText="1"/>
      <protection/>
    </xf>
    <xf numFmtId="175" fontId="75" fillId="0" borderId="22" xfId="95" applyNumberFormat="1" applyFont="1" applyFill="1" applyBorder="1" applyAlignment="1" applyProtection="1">
      <alignment horizontal="center" vertical="center" wrapText="1"/>
      <protection/>
    </xf>
    <xf numFmtId="175" fontId="75" fillId="0" borderId="16" xfId="95" applyNumberFormat="1" applyFont="1" applyFill="1" applyBorder="1" applyAlignment="1" applyProtection="1">
      <alignment horizontal="center" vertical="center" wrapText="1"/>
      <protection/>
    </xf>
    <xf numFmtId="175" fontId="75" fillId="0" borderId="45" xfId="95" applyNumberFormat="1" applyFont="1" applyFill="1" applyBorder="1" applyAlignment="1" applyProtection="1">
      <alignment horizontal="center" vertical="center" wrapText="1"/>
      <protection/>
    </xf>
    <xf numFmtId="0" fontId="81" fillId="11" borderId="14" xfId="0" applyFont="1" applyFill="1" applyBorder="1" applyAlignment="1">
      <alignment horizontal="center" vertical="center" wrapText="1"/>
    </xf>
    <xf numFmtId="0" fontId="81" fillId="11" borderId="17" xfId="0" applyFont="1" applyFill="1" applyBorder="1" applyAlignment="1">
      <alignment horizontal="center" vertical="center" wrapText="1"/>
    </xf>
    <xf numFmtId="0" fontId="81" fillId="11" borderId="64" xfId="0" applyFont="1" applyFill="1" applyBorder="1" applyAlignment="1">
      <alignment horizontal="center" vertical="center" wrapText="1"/>
    </xf>
    <xf numFmtId="0" fontId="81" fillId="11" borderId="22" xfId="0" applyFont="1" applyFill="1" applyBorder="1" applyAlignment="1">
      <alignment horizontal="center" vertical="center" wrapText="1"/>
    </xf>
    <xf numFmtId="0" fontId="81" fillId="11" borderId="16" xfId="0" applyFont="1" applyFill="1" applyBorder="1" applyAlignment="1">
      <alignment horizontal="center" vertical="center" wrapText="1"/>
    </xf>
    <xf numFmtId="0" fontId="81" fillId="11" borderId="13" xfId="0" applyFont="1" applyFill="1" applyBorder="1" applyAlignment="1">
      <alignment horizontal="center" vertical="center"/>
    </xf>
    <xf numFmtId="0" fontId="81" fillId="0" borderId="60" xfId="0" applyFont="1" applyBorder="1" applyAlignment="1">
      <alignment vertical="center" wrapText="1"/>
    </xf>
    <xf numFmtId="0" fontId="81" fillId="0" borderId="43" xfId="0" applyFont="1" applyBorder="1" applyAlignment="1">
      <alignment vertical="center" wrapText="1"/>
    </xf>
    <xf numFmtId="0" fontId="81" fillId="0" borderId="44" xfId="0" applyFont="1" applyBorder="1" applyAlignment="1">
      <alignment vertical="center" wrapText="1"/>
    </xf>
    <xf numFmtId="0" fontId="81" fillId="0" borderId="13" xfId="0" applyFont="1" applyBorder="1" applyAlignment="1">
      <alignment horizontal="center" vertical="center"/>
    </xf>
    <xf numFmtId="0" fontId="81" fillId="0" borderId="13" xfId="0" applyFont="1" applyBorder="1" applyAlignment="1">
      <alignment vertical="center" wrapText="1"/>
    </xf>
    <xf numFmtId="0" fontId="81" fillId="38" borderId="16" xfId="0" applyFont="1" applyFill="1" applyBorder="1" applyAlignment="1">
      <alignment horizontal="center" vertical="center"/>
    </xf>
    <xf numFmtId="0" fontId="81" fillId="38" borderId="13" xfId="0" applyFont="1" applyFill="1" applyBorder="1" applyAlignment="1">
      <alignment horizontal="center" vertical="center"/>
    </xf>
    <xf numFmtId="0" fontId="79" fillId="11" borderId="14" xfId="0" applyFont="1" applyFill="1" applyBorder="1" applyAlignment="1">
      <alignment horizontal="left" vertical="center"/>
    </xf>
    <xf numFmtId="0" fontId="79" fillId="11" borderId="64" xfId="0" applyFont="1" applyFill="1" applyBorder="1" applyAlignment="1">
      <alignment horizontal="left" vertical="center"/>
    </xf>
    <xf numFmtId="0" fontId="79" fillId="11" borderId="17" xfId="0" applyFont="1" applyFill="1" applyBorder="1" applyAlignment="1">
      <alignment horizontal="left" vertical="center"/>
    </xf>
    <xf numFmtId="0" fontId="75" fillId="0" borderId="39" xfId="0" applyFont="1" applyBorder="1" applyAlignment="1">
      <alignment horizontal="left" vertical="center"/>
    </xf>
    <xf numFmtId="0" fontId="75" fillId="0" borderId="15" xfId="0" applyFont="1" applyBorder="1" applyAlignment="1">
      <alignment horizontal="left" vertical="center"/>
    </xf>
    <xf numFmtId="0" fontId="75" fillId="0" borderId="64" xfId="0" applyFont="1" applyBorder="1" applyAlignment="1">
      <alignment horizontal="left" vertical="center"/>
    </xf>
    <xf numFmtId="0" fontId="75" fillId="0" borderId="17" xfId="0" applyFont="1" applyBorder="1" applyAlignment="1">
      <alignment horizontal="left" vertical="center"/>
    </xf>
    <xf numFmtId="0" fontId="79" fillId="0" borderId="69" xfId="0" applyFont="1" applyBorder="1" applyAlignment="1">
      <alignment horizontal="left" vertical="center" wrapText="1"/>
    </xf>
    <xf numFmtId="0" fontId="79" fillId="0" borderId="70" xfId="0" applyFont="1" applyBorder="1" applyAlignment="1">
      <alignment horizontal="left" vertical="center" wrapText="1"/>
    </xf>
    <xf numFmtId="0" fontId="79" fillId="0" borderId="17" xfId="0" applyFont="1" applyBorder="1" applyAlignment="1">
      <alignment horizontal="left" vertical="center" wrapText="1"/>
    </xf>
    <xf numFmtId="0" fontId="79" fillId="0" borderId="13" xfId="0" applyFont="1" applyBorder="1" applyAlignment="1">
      <alignment horizontal="left" vertical="center" wrapText="1"/>
    </xf>
    <xf numFmtId="0" fontId="79" fillId="0" borderId="39" xfId="0" applyFont="1" applyBorder="1" applyAlignment="1">
      <alignment horizontal="center" vertical="center"/>
    </xf>
    <xf numFmtId="0" fontId="79" fillId="0" borderId="15" xfId="0" applyFont="1" applyBorder="1" applyAlignment="1">
      <alignment horizontal="center" vertical="center"/>
    </xf>
    <xf numFmtId="0" fontId="79" fillId="0" borderId="56" xfId="0" applyFont="1" applyBorder="1" applyAlignment="1">
      <alignment horizontal="center" vertical="center"/>
    </xf>
    <xf numFmtId="0" fontId="79" fillId="0" borderId="14" xfId="0" applyFont="1" applyBorder="1" applyAlignment="1">
      <alignment horizontal="center" vertical="center"/>
    </xf>
    <xf numFmtId="0" fontId="79" fillId="0" borderId="64" xfId="0" applyFont="1" applyBorder="1" applyAlignment="1">
      <alignment horizontal="center" vertical="center"/>
    </xf>
    <xf numFmtId="0" fontId="79" fillId="0" borderId="17" xfId="0" applyFont="1" applyBorder="1" applyAlignment="1">
      <alignment horizontal="center" vertical="center"/>
    </xf>
    <xf numFmtId="0" fontId="79" fillId="0" borderId="60" xfId="0" applyFont="1" applyBorder="1" applyAlignment="1">
      <alignment horizontal="center" vertical="center"/>
    </xf>
    <xf numFmtId="0" fontId="79" fillId="0" borderId="43" xfId="0" applyFont="1" applyBorder="1" applyAlignment="1">
      <alignment horizontal="center" vertical="center"/>
    </xf>
    <xf numFmtId="0" fontId="79" fillId="0" borderId="44" xfId="0" applyFont="1" applyBorder="1" applyAlignment="1">
      <alignment horizontal="center" vertical="center"/>
    </xf>
    <xf numFmtId="0" fontId="79" fillId="38" borderId="13" xfId="86" applyFont="1" applyFill="1" applyBorder="1" applyAlignment="1">
      <alignment horizontal="left" vertical="center" wrapText="1"/>
      <protection/>
    </xf>
    <xf numFmtId="0" fontId="79" fillId="11" borderId="60" xfId="0" applyFont="1" applyFill="1" applyBorder="1" applyAlignment="1">
      <alignment horizontal="center" vertical="center"/>
    </xf>
    <xf numFmtId="0" fontId="79" fillId="11" borderId="43" xfId="0" applyFont="1" applyFill="1" applyBorder="1" applyAlignment="1">
      <alignment horizontal="center" vertical="center"/>
    </xf>
    <xf numFmtId="0" fontId="79" fillId="11" borderId="44" xfId="0" applyFont="1" applyFill="1" applyBorder="1" applyAlignment="1">
      <alignment horizontal="center" vertical="center"/>
    </xf>
    <xf numFmtId="0" fontId="79" fillId="11" borderId="77" xfId="0" applyFont="1" applyFill="1" applyBorder="1" applyAlignment="1">
      <alignment horizontal="center" vertical="center"/>
    </xf>
    <xf numFmtId="0" fontId="79" fillId="11" borderId="0" xfId="0" applyFont="1" applyFill="1" applyAlignment="1">
      <alignment horizontal="center" vertical="center"/>
    </xf>
    <xf numFmtId="0" fontId="79" fillId="11" borderId="55" xfId="0" applyFont="1" applyFill="1" applyBorder="1" applyAlignment="1">
      <alignment horizontal="center" vertical="center"/>
    </xf>
    <xf numFmtId="0" fontId="79" fillId="11" borderId="39" xfId="0" applyFont="1" applyFill="1" applyBorder="1" applyAlignment="1">
      <alignment horizontal="center" vertical="center"/>
    </xf>
    <xf numFmtId="0" fontId="79" fillId="11" borderId="15" xfId="0" applyFont="1" applyFill="1" applyBorder="1" applyAlignment="1">
      <alignment horizontal="center" vertical="center"/>
    </xf>
    <xf numFmtId="0" fontId="79" fillId="11" borderId="56" xfId="0" applyFont="1" applyFill="1" applyBorder="1" applyAlignment="1">
      <alignment horizontal="center" vertical="center"/>
    </xf>
    <xf numFmtId="0" fontId="93" fillId="11" borderId="22" xfId="0" applyFont="1" applyFill="1" applyBorder="1" applyAlignment="1">
      <alignment horizontal="center" vertical="center" wrapText="1"/>
    </xf>
    <xf numFmtId="0" fontId="93" fillId="11" borderId="45" xfId="0" applyFont="1" applyFill="1" applyBorder="1" applyAlignment="1">
      <alignment horizontal="center" vertical="center" wrapText="1"/>
    </xf>
    <xf numFmtId="0" fontId="93" fillId="11" borderId="16" xfId="0" applyFont="1" applyFill="1" applyBorder="1" applyAlignment="1">
      <alignment horizontal="center" vertical="center" wrapText="1"/>
    </xf>
    <xf numFmtId="0" fontId="79" fillId="11" borderId="14" xfId="0" applyFont="1" applyFill="1" applyBorder="1" applyAlignment="1">
      <alignment horizontal="center" vertical="center"/>
    </xf>
    <xf numFmtId="0" fontId="79" fillId="11" borderId="64" xfId="0" applyFont="1" applyFill="1" applyBorder="1" applyAlignment="1">
      <alignment horizontal="center" vertical="center"/>
    </xf>
    <xf numFmtId="0" fontId="79" fillId="11" borderId="17" xfId="0" applyFont="1" applyFill="1" applyBorder="1" applyAlignment="1">
      <alignment horizontal="center" vertical="center"/>
    </xf>
    <xf numFmtId="0" fontId="79" fillId="11" borderId="13" xfId="0" applyFont="1" applyFill="1" applyBorder="1" applyAlignment="1">
      <alignment horizontal="center" vertical="center"/>
    </xf>
    <xf numFmtId="0" fontId="79" fillId="11" borderId="14" xfId="0" applyFont="1" applyFill="1" applyBorder="1" applyAlignment="1">
      <alignment horizontal="center" vertical="center" wrapText="1"/>
    </xf>
    <xf numFmtId="0" fontId="79" fillId="11" borderId="17" xfId="0" applyFont="1" applyFill="1" applyBorder="1" applyAlignment="1">
      <alignment horizontal="center" vertical="center" wrapText="1"/>
    </xf>
    <xf numFmtId="0" fontId="79" fillId="11" borderId="22" xfId="0" applyFont="1" applyFill="1" applyBorder="1" applyAlignment="1">
      <alignment horizontal="center" vertical="center" wrapText="1"/>
    </xf>
    <xf numFmtId="0" fontId="79" fillId="11" borderId="16" xfId="0" applyFont="1" applyFill="1" applyBorder="1" applyAlignment="1">
      <alignment horizontal="center" vertical="center" wrapText="1"/>
    </xf>
    <xf numFmtId="0" fontId="79" fillId="11" borderId="64" xfId="0" applyFont="1" applyFill="1" applyBorder="1" applyAlignment="1">
      <alignment horizontal="center" vertical="center" wrapText="1"/>
    </xf>
    <xf numFmtId="0" fontId="79" fillId="11" borderId="39" xfId="0" applyFont="1" applyFill="1" applyBorder="1" applyAlignment="1">
      <alignment horizontal="left" vertical="center"/>
    </xf>
    <xf numFmtId="0" fontId="79" fillId="11" borderId="15" xfId="0" applyFont="1" applyFill="1" applyBorder="1" applyAlignment="1">
      <alignment horizontal="left" vertical="center"/>
    </xf>
    <xf numFmtId="0" fontId="79" fillId="11" borderId="56" xfId="0" applyFont="1" applyFill="1" applyBorder="1" applyAlignment="1">
      <alignment horizontal="left" vertical="center"/>
    </xf>
    <xf numFmtId="0" fontId="75" fillId="0" borderId="14" xfId="0" applyFont="1" applyBorder="1" applyAlignment="1">
      <alignment horizontal="left" vertical="center"/>
    </xf>
    <xf numFmtId="0" fontId="79" fillId="11" borderId="45" xfId="0" applyFont="1" applyFill="1" applyBorder="1" applyAlignment="1">
      <alignment horizontal="center" vertical="center" wrapText="1"/>
    </xf>
    <xf numFmtId="0" fontId="79" fillId="0" borderId="13" xfId="0" applyFont="1" applyBorder="1" applyAlignment="1">
      <alignment horizontal="center" vertical="center" wrapText="1"/>
    </xf>
    <xf numFmtId="0" fontId="94" fillId="38" borderId="13" xfId="86" applyFont="1" applyFill="1" applyBorder="1" applyAlignment="1">
      <alignment horizontal="left" vertical="center" wrapText="1"/>
      <protection/>
    </xf>
    <xf numFmtId="0" fontId="79" fillId="40" borderId="13" xfId="86" applyFont="1" applyFill="1" applyBorder="1" applyAlignment="1">
      <alignment horizontal="center" vertical="center" wrapText="1"/>
      <protection/>
    </xf>
    <xf numFmtId="0" fontId="8" fillId="38" borderId="14" xfId="0" applyFont="1" applyFill="1" applyBorder="1" applyAlignment="1">
      <alignment horizontal="left" vertical="center" wrapText="1"/>
    </xf>
    <xf numFmtId="0" fontId="8" fillId="38" borderId="17" xfId="0" applyFont="1" applyFill="1" applyBorder="1" applyAlignment="1">
      <alignment horizontal="left" vertical="center" wrapText="1"/>
    </xf>
    <xf numFmtId="0" fontId="79" fillId="17" borderId="14" xfId="0" applyFont="1" applyFill="1" applyBorder="1" applyAlignment="1">
      <alignment horizontal="center" vertical="center"/>
    </xf>
    <xf numFmtId="0" fontId="79" fillId="17" borderId="17" xfId="0" applyFont="1" applyFill="1" applyBorder="1" applyAlignment="1">
      <alignment horizontal="center" vertical="center"/>
    </xf>
    <xf numFmtId="0" fontId="79" fillId="0" borderId="14" xfId="0" applyFont="1" applyBorder="1" applyAlignment="1">
      <alignment horizontal="left" vertical="center" wrapText="1"/>
    </xf>
    <xf numFmtId="0" fontId="75" fillId="0" borderId="22" xfId="0" applyFont="1" applyBorder="1" applyAlignment="1">
      <alignment horizontal="left" vertical="center" wrapText="1"/>
    </xf>
    <xf numFmtId="0" fontId="75" fillId="0" borderId="45" xfId="0" applyFont="1" applyBorder="1" applyAlignment="1">
      <alignment horizontal="left" vertical="center" wrapText="1"/>
    </xf>
    <xf numFmtId="0" fontId="75" fillId="0" borderId="16" xfId="0" applyFont="1" applyBorder="1" applyAlignment="1">
      <alignment horizontal="left" vertical="center" wrapText="1"/>
    </xf>
    <xf numFmtId="41" fontId="75" fillId="0" borderId="60" xfId="58" applyFont="1" applyFill="1" applyBorder="1" applyAlignment="1">
      <alignment horizontal="left" vertical="center"/>
    </xf>
    <xf numFmtId="41" fontId="75" fillId="0" borderId="77" xfId="58" applyFont="1" applyFill="1" applyBorder="1" applyAlignment="1">
      <alignment horizontal="left" vertical="center"/>
    </xf>
    <xf numFmtId="41" fontId="75" fillId="0" borderId="39" xfId="58" applyFont="1" applyFill="1" applyBorder="1" applyAlignment="1">
      <alignment horizontal="left" vertical="center"/>
    </xf>
    <xf numFmtId="0" fontId="0" fillId="0" borderId="55"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73"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 borderId="13" xfId="0" applyFill="1" applyBorder="1" applyAlignment="1">
      <alignment horizontal="center"/>
    </xf>
    <xf numFmtId="0" fontId="0" fillId="37" borderId="55" xfId="0" applyFill="1" applyBorder="1" applyAlignment="1">
      <alignment horizontal="center"/>
    </xf>
  </cellXfs>
  <cellStyles count="94">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Incorrecto" xfId="55"/>
    <cellStyle name="Comma" xfId="56"/>
    <cellStyle name="Comma [0]" xfId="57"/>
    <cellStyle name="Millares [0] 2" xfId="58"/>
    <cellStyle name="Millares [0] 3" xfId="59"/>
    <cellStyle name="Millares [0] 4" xfId="60"/>
    <cellStyle name="Millares 10" xfId="61"/>
    <cellStyle name="Millares 11" xfId="62"/>
    <cellStyle name="Millares 12" xfId="63"/>
    <cellStyle name="Millares 13" xfId="64"/>
    <cellStyle name="Millares 2" xfId="65"/>
    <cellStyle name="Millares 3" xfId="66"/>
    <cellStyle name="Millares 4" xfId="67"/>
    <cellStyle name="Millares 5" xfId="68"/>
    <cellStyle name="Millares 6" xfId="69"/>
    <cellStyle name="Millares 7" xfId="70"/>
    <cellStyle name="Millares 8" xfId="71"/>
    <cellStyle name="Millares 9" xfId="72"/>
    <cellStyle name="Currency" xfId="73"/>
    <cellStyle name="Currency [0]" xfId="74"/>
    <cellStyle name="Moneda [0] 2" xfId="75"/>
    <cellStyle name="Moneda [0] 3" xfId="76"/>
    <cellStyle name="Moneda 130" xfId="77"/>
    <cellStyle name="Moneda 2" xfId="78"/>
    <cellStyle name="Moneda 2 2" xfId="79"/>
    <cellStyle name="Moneda 2 2 2" xfId="80"/>
    <cellStyle name="Moneda 2 2 3" xfId="81"/>
    <cellStyle name="Moneda 23" xfId="82"/>
    <cellStyle name="Moneda 3" xfId="83"/>
    <cellStyle name="Neutral" xfId="84"/>
    <cellStyle name="Neutral 2" xfId="85"/>
    <cellStyle name="Normal 2" xfId="86"/>
    <cellStyle name="Normal 2 2" xfId="87"/>
    <cellStyle name="Normal 2 3" xfId="88"/>
    <cellStyle name="Normal 3" xfId="89"/>
    <cellStyle name="Normal 3 2" xfId="90"/>
    <cellStyle name="Normal 3 2 2" xfId="91"/>
    <cellStyle name="Normal 3 3" xfId="92"/>
    <cellStyle name="Normal 6 2" xfId="93"/>
    <cellStyle name="Notas" xfId="94"/>
    <cellStyle name="Percent" xfId="95"/>
    <cellStyle name="Porcentaje 2" xfId="96"/>
    <cellStyle name="Porcentual 2" xfId="97"/>
    <cellStyle name="Salida" xfId="98"/>
    <cellStyle name="Texto de advertencia" xfId="99"/>
    <cellStyle name="Texto de inicio" xfId="100"/>
    <cellStyle name="Texto de la columna A" xfId="101"/>
    <cellStyle name="Texto explicativo" xfId="102"/>
    <cellStyle name="Título" xfId="103"/>
    <cellStyle name="Título 2" xfId="104"/>
    <cellStyle name="Título 3" xfId="105"/>
    <cellStyle name="Título 4" xfId="106"/>
    <cellStyle name="Total"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400050</xdr:colOff>
      <xdr:row>23</xdr:row>
      <xdr:rowOff>9525</xdr:rowOff>
    </xdr:from>
    <xdr:to>
      <xdr:col>6</xdr:col>
      <xdr:colOff>581025</xdr:colOff>
      <xdr:row>23</xdr:row>
      <xdr:rowOff>419100</xdr:rowOff>
    </xdr:to>
    <xdr:pic>
      <xdr:nvPicPr>
        <xdr:cNvPr id="1" name="Imagen 1"/>
        <xdr:cNvPicPr preferRelativeResize="1">
          <a:picLocks noChangeAspect="1"/>
        </xdr:cNvPicPr>
      </xdr:nvPicPr>
      <xdr:blipFill>
        <a:blip r:embed="rId1"/>
        <a:stretch>
          <a:fillRect/>
        </a:stretch>
      </xdr:blipFill>
      <xdr:spPr>
        <a:xfrm>
          <a:off x="2838450" y="35213925"/>
          <a:ext cx="164782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zoomScalePageLayoutView="0" workbookViewId="0" topLeftCell="H9">
      <selection activeCell="S13" sqref="S13:T13"/>
    </sheetView>
  </sheetViews>
  <sheetFormatPr defaultColWidth="10.8515625" defaultRowHeight="15"/>
  <cols>
    <col min="1" max="1" width="38.421875" style="50" customWidth="1"/>
    <col min="2" max="2" width="15.421875" style="50" customWidth="1"/>
    <col min="3" max="3" width="16.28125" style="50" customWidth="1"/>
    <col min="4" max="6" width="7.00390625" style="50" customWidth="1"/>
    <col min="7" max="15" width="7.7109375" style="50" customWidth="1"/>
    <col min="16" max="16" width="13.28125" style="50" customWidth="1"/>
    <col min="17" max="17" width="10.8515625" style="50" customWidth="1"/>
    <col min="18" max="18" width="7.421875" style="50" customWidth="1"/>
    <col min="19" max="20" width="10.8515625" style="50" customWidth="1"/>
    <col min="21" max="21" width="13.00390625" style="50" customWidth="1"/>
    <col min="22" max="22" width="7.8515625" style="50" customWidth="1"/>
    <col min="23" max="28" width="12.140625" style="50" customWidth="1"/>
    <col min="29" max="29" width="6.28125" style="50" bestFit="1" customWidth="1"/>
    <col min="30" max="30" width="22.8515625" style="50" customWidth="1"/>
    <col min="31" max="31" width="18.421875" style="50" bestFit="1" customWidth="1"/>
    <col min="32" max="32" width="8.421875" style="50" customWidth="1"/>
    <col min="33" max="33" width="18.421875" style="50" bestFit="1" customWidth="1"/>
    <col min="34" max="34" width="5.7109375" style="50" customWidth="1"/>
    <col min="35" max="35" width="18.421875" style="50" bestFit="1" customWidth="1"/>
    <col min="36" max="36" width="4.7109375" style="50" customWidth="1"/>
    <col min="37" max="37" width="23.00390625" style="50" bestFit="1" customWidth="1"/>
    <col min="38" max="38" width="10.8515625" style="50" customWidth="1"/>
    <col min="39" max="39" width="18.421875" style="50" bestFit="1" customWidth="1"/>
    <col min="40" max="40" width="16.140625" style="50" customWidth="1"/>
    <col min="41" max="16384" width="10.8515625" style="50" customWidth="1"/>
  </cols>
  <sheetData>
    <row r="1" spans="1:28" ht="32.25" customHeight="1">
      <c r="A1" s="414"/>
      <c r="B1" s="356" t="s">
        <v>0</v>
      </c>
      <c r="C1" s="357"/>
      <c r="D1" s="357"/>
      <c r="E1" s="357"/>
      <c r="F1" s="357"/>
      <c r="G1" s="357"/>
      <c r="H1" s="357"/>
      <c r="I1" s="357"/>
      <c r="J1" s="357"/>
      <c r="K1" s="357"/>
      <c r="L1" s="357"/>
      <c r="M1" s="357"/>
      <c r="N1" s="357"/>
      <c r="O1" s="357"/>
      <c r="P1" s="357"/>
      <c r="Q1" s="357"/>
      <c r="R1" s="357"/>
      <c r="S1" s="357"/>
      <c r="T1" s="357"/>
      <c r="U1" s="357"/>
      <c r="V1" s="357"/>
      <c r="W1" s="357"/>
      <c r="X1" s="357"/>
      <c r="Y1" s="358"/>
      <c r="Z1" s="349" t="s">
        <v>1</v>
      </c>
      <c r="AA1" s="350"/>
      <c r="AB1" s="351"/>
    </row>
    <row r="2" spans="1:28" ht="30.75" customHeight="1">
      <c r="A2" s="415"/>
      <c r="B2" s="394" t="s">
        <v>2</v>
      </c>
      <c r="C2" s="395"/>
      <c r="D2" s="395"/>
      <c r="E2" s="395"/>
      <c r="F2" s="395"/>
      <c r="G2" s="395"/>
      <c r="H2" s="395"/>
      <c r="I2" s="395"/>
      <c r="J2" s="395"/>
      <c r="K2" s="395"/>
      <c r="L2" s="395"/>
      <c r="M2" s="395"/>
      <c r="N2" s="395"/>
      <c r="O2" s="395"/>
      <c r="P2" s="395"/>
      <c r="Q2" s="395"/>
      <c r="R2" s="395"/>
      <c r="S2" s="395"/>
      <c r="T2" s="395"/>
      <c r="U2" s="395"/>
      <c r="V2" s="395"/>
      <c r="W2" s="395"/>
      <c r="X2" s="395"/>
      <c r="Y2" s="396"/>
      <c r="Z2" s="363" t="s">
        <v>3</v>
      </c>
      <c r="AA2" s="364"/>
      <c r="AB2" s="365"/>
    </row>
    <row r="3" spans="1:28" ht="24" customHeight="1">
      <c r="A3" s="415"/>
      <c r="B3" s="397" t="s">
        <v>4</v>
      </c>
      <c r="C3" s="398"/>
      <c r="D3" s="398"/>
      <c r="E3" s="398"/>
      <c r="F3" s="398"/>
      <c r="G3" s="398"/>
      <c r="H3" s="398"/>
      <c r="I3" s="398"/>
      <c r="J3" s="398"/>
      <c r="K3" s="398"/>
      <c r="L3" s="398"/>
      <c r="M3" s="398"/>
      <c r="N3" s="398"/>
      <c r="O3" s="398"/>
      <c r="P3" s="398"/>
      <c r="Q3" s="398"/>
      <c r="R3" s="398"/>
      <c r="S3" s="398"/>
      <c r="T3" s="398"/>
      <c r="U3" s="398"/>
      <c r="V3" s="398"/>
      <c r="W3" s="398"/>
      <c r="X3" s="398"/>
      <c r="Y3" s="399"/>
      <c r="Z3" s="363" t="s">
        <v>5</v>
      </c>
      <c r="AA3" s="364"/>
      <c r="AB3" s="365"/>
    </row>
    <row r="4" spans="1:28" ht="15.75" customHeight="1" thickBot="1">
      <c r="A4" s="416"/>
      <c r="B4" s="400"/>
      <c r="C4" s="401"/>
      <c r="D4" s="401"/>
      <c r="E4" s="401"/>
      <c r="F4" s="401"/>
      <c r="G4" s="401"/>
      <c r="H4" s="401"/>
      <c r="I4" s="401"/>
      <c r="J4" s="401"/>
      <c r="K4" s="401"/>
      <c r="L4" s="401"/>
      <c r="M4" s="401"/>
      <c r="N4" s="401"/>
      <c r="O4" s="401"/>
      <c r="P4" s="401"/>
      <c r="Q4" s="401"/>
      <c r="R4" s="401"/>
      <c r="S4" s="401"/>
      <c r="T4" s="401"/>
      <c r="U4" s="401"/>
      <c r="V4" s="401"/>
      <c r="W4" s="401"/>
      <c r="X4" s="401"/>
      <c r="Y4" s="402"/>
      <c r="Z4" s="417" t="s">
        <v>6</v>
      </c>
      <c r="AA4" s="418"/>
      <c r="AB4" s="419"/>
    </row>
    <row r="5" spans="1:28" ht="9" customHeight="1" thickBot="1">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c r="A7" s="423" t="s">
        <v>7</v>
      </c>
      <c r="B7" s="424"/>
      <c r="C7" s="438"/>
      <c r="D7" s="439"/>
      <c r="E7" s="439"/>
      <c r="F7" s="439"/>
      <c r="G7" s="439"/>
      <c r="H7" s="439"/>
      <c r="I7" s="439"/>
      <c r="J7" s="439"/>
      <c r="K7" s="440"/>
      <c r="L7" s="62"/>
      <c r="M7" s="63"/>
      <c r="N7" s="63"/>
      <c r="O7" s="63"/>
      <c r="P7" s="63"/>
      <c r="Q7" s="64"/>
      <c r="R7" s="376" t="s">
        <v>8</v>
      </c>
      <c r="S7" s="420"/>
      <c r="T7" s="377"/>
      <c r="U7" s="370" t="s">
        <v>9</v>
      </c>
      <c r="V7" s="371"/>
      <c r="W7" s="376" t="s">
        <v>10</v>
      </c>
      <c r="X7" s="377"/>
      <c r="Y7" s="368" t="s">
        <v>11</v>
      </c>
      <c r="Z7" s="369"/>
      <c r="AA7" s="359"/>
      <c r="AB7" s="360"/>
    </row>
    <row r="8" spans="1:28" ht="15" customHeight="1">
      <c r="A8" s="427"/>
      <c r="B8" s="428"/>
      <c r="C8" s="397"/>
      <c r="D8" s="398"/>
      <c r="E8" s="398"/>
      <c r="F8" s="398"/>
      <c r="G8" s="398"/>
      <c r="H8" s="398"/>
      <c r="I8" s="398"/>
      <c r="J8" s="398"/>
      <c r="K8" s="399"/>
      <c r="L8" s="62"/>
      <c r="M8" s="63"/>
      <c r="N8" s="63"/>
      <c r="O8" s="63"/>
      <c r="P8" s="63"/>
      <c r="Q8" s="64"/>
      <c r="R8" s="378"/>
      <c r="S8" s="421"/>
      <c r="T8" s="379"/>
      <c r="U8" s="372"/>
      <c r="V8" s="373"/>
      <c r="W8" s="378"/>
      <c r="X8" s="379"/>
      <c r="Y8" s="366" t="s">
        <v>12</v>
      </c>
      <c r="Z8" s="367"/>
      <c r="AA8" s="352"/>
      <c r="AB8" s="353"/>
    </row>
    <row r="9" spans="1:28" ht="15" customHeight="1" thickBot="1">
      <c r="A9" s="425"/>
      <c r="B9" s="426"/>
      <c r="C9" s="400"/>
      <c r="D9" s="401"/>
      <c r="E9" s="401"/>
      <c r="F9" s="401"/>
      <c r="G9" s="401"/>
      <c r="H9" s="401"/>
      <c r="I9" s="401"/>
      <c r="J9" s="401"/>
      <c r="K9" s="402"/>
      <c r="L9" s="62"/>
      <c r="M9" s="63"/>
      <c r="N9" s="63"/>
      <c r="O9" s="63"/>
      <c r="P9" s="63"/>
      <c r="Q9" s="64"/>
      <c r="R9" s="380"/>
      <c r="S9" s="422"/>
      <c r="T9" s="381"/>
      <c r="U9" s="374"/>
      <c r="V9" s="375"/>
      <c r="W9" s="380"/>
      <c r="X9" s="381"/>
      <c r="Y9" s="361" t="s">
        <v>13</v>
      </c>
      <c r="Z9" s="362"/>
      <c r="AA9" s="354"/>
      <c r="AB9" s="355"/>
    </row>
    <row r="10" spans="1:28" ht="9" customHeight="1" thickBot="1">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c r="A11" s="308" t="s">
        <v>14</v>
      </c>
      <c r="B11" s="309"/>
      <c r="C11" s="310"/>
      <c r="D11" s="311"/>
      <c r="E11" s="311"/>
      <c r="F11" s="311"/>
      <c r="G11" s="311"/>
      <c r="H11" s="311"/>
      <c r="I11" s="311"/>
      <c r="J11" s="311"/>
      <c r="K11" s="312"/>
      <c r="L11" s="72"/>
      <c r="M11" s="334" t="s">
        <v>15</v>
      </c>
      <c r="N11" s="335"/>
      <c r="O11" s="335"/>
      <c r="P11" s="335"/>
      <c r="Q11" s="336"/>
      <c r="R11" s="429"/>
      <c r="S11" s="430"/>
      <c r="T11" s="430"/>
      <c r="U11" s="430"/>
      <c r="V11" s="431"/>
      <c r="W11" s="334" t="s">
        <v>16</v>
      </c>
      <c r="X11" s="336"/>
      <c r="Y11" s="314"/>
      <c r="Z11" s="315"/>
      <c r="AA11" s="315"/>
      <c r="AB11" s="316"/>
    </row>
    <row r="12" spans="1:28" ht="9" customHeight="1" thickBot="1">
      <c r="A12" s="59"/>
      <c r="B12" s="54"/>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73"/>
      <c r="AB12" s="74"/>
    </row>
    <row r="13" spans="1:28" s="76" customFormat="1" ht="37.5" customHeight="1" thickBot="1">
      <c r="A13" s="308" t="s">
        <v>17</v>
      </c>
      <c r="B13" s="309"/>
      <c r="C13" s="434"/>
      <c r="D13" s="435"/>
      <c r="E13" s="435"/>
      <c r="F13" s="435"/>
      <c r="G13" s="435"/>
      <c r="H13" s="435"/>
      <c r="I13" s="435"/>
      <c r="J13" s="435"/>
      <c r="K13" s="435"/>
      <c r="L13" s="435"/>
      <c r="M13" s="435"/>
      <c r="N13" s="435"/>
      <c r="O13" s="435"/>
      <c r="P13" s="435"/>
      <c r="Q13" s="436"/>
      <c r="R13" s="54"/>
      <c r="S13" s="313" t="s">
        <v>18</v>
      </c>
      <c r="T13" s="313"/>
      <c r="U13" s="75"/>
      <c r="V13" s="450" t="s">
        <v>19</v>
      </c>
      <c r="W13" s="313"/>
      <c r="X13" s="313"/>
      <c r="Y13" s="313"/>
      <c r="Z13" s="54"/>
      <c r="AA13" s="454"/>
      <c r="AB13" s="455"/>
    </row>
    <row r="14" spans="1:28" ht="16.5" customHeight="1" thickBot="1">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c r="A15" s="423" t="s">
        <v>20</v>
      </c>
      <c r="B15" s="424"/>
      <c r="C15" s="412" t="s">
        <v>21</v>
      </c>
      <c r="D15" s="80"/>
      <c r="E15" s="80"/>
      <c r="F15" s="80"/>
      <c r="G15" s="80"/>
      <c r="H15" s="80"/>
      <c r="I15" s="80"/>
      <c r="J15" s="70"/>
      <c r="K15" s="81"/>
      <c r="L15" s="70"/>
      <c r="M15" s="60"/>
      <c r="N15" s="60"/>
      <c r="O15" s="60"/>
      <c r="P15" s="60"/>
      <c r="Q15" s="451" t="s">
        <v>22</v>
      </c>
      <c r="R15" s="452"/>
      <c r="S15" s="452"/>
      <c r="T15" s="452"/>
      <c r="U15" s="452"/>
      <c r="V15" s="452"/>
      <c r="W15" s="452"/>
      <c r="X15" s="452"/>
      <c r="Y15" s="452"/>
      <c r="Z15" s="452"/>
      <c r="AA15" s="452"/>
      <c r="AB15" s="453"/>
    </row>
    <row r="16" spans="1:28" ht="35.25" customHeight="1" thickBot="1">
      <c r="A16" s="425"/>
      <c r="B16" s="426"/>
      <c r="C16" s="413"/>
      <c r="D16" s="80"/>
      <c r="E16" s="80"/>
      <c r="F16" s="80"/>
      <c r="G16" s="80"/>
      <c r="H16" s="80"/>
      <c r="I16" s="80"/>
      <c r="J16" s="70"/>
      <c r="K16" s="70"/>
      <c r="L16" s="70"/>
      <c r="M16" s="60"/>
      <c r="N16" s="60"/>
      <c r="O16" s="60"/>
      <c r="P16" s="60"/>
      <c r="Q16" s="331" t="s">
        <v>23</v>
      </c>
      <c r="R16" s="332"/>
      <c r="S16" s="332"/>
      <c r="T16" s="332"/>
      <c r="U16" s="332"/>
      <c r="V16" s="333"/>
      <c r="W16" s="338" t="s">
        <v>24</v>
      </c>
      <c r="X16" s="332"/>
      <c r="Y16" s="332"/>
      <c r="Z16" s="332"/>
      <c r="AA16" s="332"/>
      <c r="AB16" s="339"/>
    </row>
    <row r="17" spans="1:30" ht="27" customHeight="1">
      <c r="A17" s="82"/>
      <c r="B17" s="60"/>
      <c r="C17" s="60"/>
      <c r="D17" s="80"/>
      <c r="E17" s="80"/>
      <c r="F17" s="80"/>
      <c r="G17" s="80"/>
      <c r="H17" s="80"/>
      <c r="I17" s="80"/>
      <c r="J17" s="80"/>
      <c r="K17" s="80"/>
      <c r="L17" s="80"/>
      <c r="M17" s="60"/>
      <c r="N17" s="60"/>
      <c r="O17" s="60"/>
      <c r="P17" s="60"/>
      <c r="Q17" s="345" t="s">
        <v>25</v>
      </c>
      <c r="R17" s="346"/>
      <c r="S17" s="341"/>
      <c r="T17" s="325" t="s">
        <v>26</v>
      </c>
      <c r="U17" s="326"/>
      <c r="V17" s="327"/>
      <c r="W17" s="340" t="s">
        <v>25</v>
      </c>
      <c r="X17" s="341"/>
      <c r="Y17" s="340" t="s">
        <v>27</v>
      </c>
      <c r="Z17" s="341"/>
      <c r="AA17" s="325" t="s">
        <v>28</v>
      </c>
      <c r="AB17" s="462"/>
      <c r="AC17" s="83"/>
      <c r="AD17" s="83"/>
    </row>
    <row r="18" spans="1:30" ht="27" customHeight="1">
      <c r="A18" s="82"/>
      <c r="B18" s="60"/>
      <c r="C18" s="60"/>
      <c r="D18" s="80"/>
      <c r="E18" s="80"/>
      <c r="F18" s="80"/>
      <c r="G18" s="80"/>
      <c r="H18" s="80"/>
      <c r="I18" s="80"/>
      <c r="J18" s="80"/>
      <c r="K18" s="80"/>
      <c r="L18" s="80"/>
      <c r="M18" s="60"/>
      <c r="N18" s="60"/>
      <c r="O18" s="60"/>
      <c r="P18" s="60"/>
      <c r="Q18" s="138"/>
      <c r="R18" s="139"/>
      <c r="S18" s="140"/>
      <c r="T18" s="325"/>
      <c r="U18" s="326"/>
      <c r="V18" s="327"/>
      <c r="W18" s="132"/>
      <c r="X18" s="133"/>
      <c r="Y18" s="132"/>
      <c r="Z18" s="133"/>
      <c r="AA18" s="134"/>
      <c r="AB18" s="135"/>
      <c r="AC18" s="83"/>
      <c r="AD18" s="83"/>
    </row>
    <row r="19" spans="1:30" ht="18" customHeight="1" thickBot="1">
      <c r="A19" s="59"/>
      <c r="B19" s="54"/>
      <c r="C19" s="80"/>
      <c r="D19" s="80"/>
      <c r="E19" s="80"/>
      <c r="F19" s="80"/>
      <c r="G19" s="84"/>
      <c r="H19" s="84"/>
      <c r="I19" s="84"/>
      <c r="J19" s="84"/>
      <c r="K19" s="84"/>
      <c r="L19" s="84"/>
      <c r="M19" s="80"/>
      <c r="N19" s="80"/>
      <c r="O19" s="80"/>
      <c r="P19" s="80"/>
      <c r="Q19" s="342"/>
      <c r="R19" s="343"/>
      <c r="S19" s="344"/>
      <c r="T19" s="447"/>
      <c r="U19" s="343"/>
      <c r="V19" s="344"/>
      <c r="W19" s="456"/>
      <c r="X19" s="457"/>
      <c r="Y19" s="460"/>
      <c r="Z19" s="461"/>
      <c r="AA19" s="347"/>
      <c r="AB19" s="348"/>
      <c r="AC19" s="3"/>
      <c r="AD19" s="3"/>
    </row>
    <row r="20" spans="1:28" ht="7.5" customHeight="1" thickBot="1">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28" ht="17.25" customHeight="1">
      <c r="A21" s="388" t="s">
        <v>29</v>
      </c>
      <c r="B21" s="389"/>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1"/>
    </row>
    <row r="22" spans="1:28" ht="15" customHeight="1">
      <c r="A22" s="467" t="s">
        <v>30</v>
      </c>
      <c r="B22" s="463" t="s">
        <v>31</v>
      </c>
      <c r="C22" s="464"/>
      <c r="D22" s="328" t="s">
        <v>32</v>
      </c>
      <c r="E22" s="329"/>
      <c r="F22" s="329"/>
      <c r="G22" s="329"/>
      <c r="H22" s="329"/>
      <c r="I22" s="329"/>
      <c r="J22" s="329"/>
      <c r="K22" s="329"/>
      <c r="L22" s="329"/>
      <c r="M22" s="329"/>
      <c r="N22" s="329"/>
      <c r="O22" s="330"/>
      <c r="P22" s="392" t="s">
        <v>33</v>
      </c>
      <c r="Q22" s="392" t="s">
        <v>34</v>
      </c>
      <c r="R22" s="392"/>
      <c r="S22" s="392"/>
      <c r="T22" s="392"/>
      <c r="U22" s="392"/>
      <c r="V22" s="392"/>
      <c r="W22" s="392"/>
      <c r="X22" s="392"/>
      <c r="Y22" s="392"/>
      <c r="Z22" s="392"/>
      <c r="AA22" s="392"/>
      <c r="AB22" s="437"/>
    </row>
    <row r="23" spans="1:28" ht="27" customHeight="1">
      <c r="A23" s="468"/>
      <c r="B23" s="444"/>
      <c r="C23" s="446"/>
      <c r="D23" s="88" t="s">
        <v>35</v>
      </c>
      <c r="E23" s="88" t="s">
        <v>36</v>
      </c>
      <c r="F23" s="88" t="s">
        <v>37</v>
      </c>
      <c r="G23" s="88" t="s">
        <v>38</v>
      </c>
      <c r="H23" s="88" t="s">
        <v>39</v>
      </c>
      <c r="I23" s="88" t="s">
        <v>40</v>
      </c>
      <c r="J23" s="88" t="s">
        <v>41</v>
      </c>
      <c r="K23" s="88" t="s">
        <v>42</v>
      </c>
      <c r="L23" s="88" t="s">
        <v>43</v>
      </c>
      <c r="M23" s="88" t="s">
        <v>44</v>
      </c>
      <c r="N23" s="88" t="s">
        <v>45</v>
      </c>
      <c r="O23" s="88" t="s">
        <v>46</v>
      </c>
      <c r="P23" s="330"/>
      <c r="Q23" s="392"/>
      <c r="R23" s="392"/>
      <c r="S23" s="392"/>
      <c r="T23" s="392"/>
      <c r="U23" s="392"/>
      <c r="V23" s="392"/>
      <c r="W23" s="392"/>
      <c r="X23" s="392"/>
      <c r="Y23" s="392"/>
      <c r="Z23" s="392"/>
      <c r="AA23" s="392"/>
      <c r="AB23" s="437"/>
    </row>
    <row r="24" spans="1:28" ht="42" customHeight="1" thickBot="1">
      <c r="A24" s="85"/>
      <c r="B24" s="478"/>
      <c r="C24" s="479"/>
      <c r="D24" s="89"/>
      <c r="E24" s="89"/>
      <c r="F24" s="89"/>
      <c r="G24" s="89"/>
      <c r="H24" s="89"/>
      <c r="I24" s="89"/>
      <c r="J24" s="89"/>
      <c r="K24" s="89"/>
      <c r="L24" s="89"/>
      <c r="M24" s="89"/>
      <c r="N24" s="89"/>
      <c r="O24" s="89"/>
      <c r="P24" s="86">
        <f>SUM(D24:O24)</f>
        <v>0</v>
      </c>
      <c r="Q24" s="474" t="s">
        <v>47</v>
      </c>
      <c r="R24" s="474"/>
      <c r="S24" s="474"/>
      <c r="T24" s="474"/>
      <c r="U24" s="474"/>
      <c r="V24" s="474"/>
      <c r="W24" s="474"/>
      <c r="X24" s="474"/>
      <c r="Y24" s="474"/>
      <c r="Z24" s="474"/>
      <c r="AA24" s="474"/>
      <c r="AB24" s="475"/>
    </row>
    <row r="25" spans="1:28" ht="21.75" customHeight="1">
      <c r="A25" s="471" t="s">
        <v>48</v>
      </c>
      <c r="B25" s="472"/>
      <c r="C25" s="472"/>
      <c r="D25" s="472"/>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3"/>
    </row>
    <row r="26" spans="1:39" ht="22.5" customHeight="1">
      <c r="A26" s="465" t="s">
        <v>49</v>
      </c>
      <c r="B26" s="392" t="s">
        <v>50</v>
      </c>
      <c r="C26" s="392" t="s">
        <v>31</v>
      </c>
      <c r="D26" s="392" t="s">
        <v>51</v>
      </c>
      <c r="E26" s="392"/>
      <c r="F26" s="392"/>
      <c r="G26" s="392"/>
      <c r="H26" s="392"/>
      <c r="I26" s="392"/>
      <c r="J26" s="392"/>
      <c r="K26" s="392"/>
      <c r="L26" s="392"/>
      <c r="M26" s="392"/>
      <c r="N26" s="392"/>
      <c r="O26" s="392"/>
      <c r="P26" s="392"/>
      <c r="Q26" s="392" t="s">
        <v>52</v>
      </c>
      <c r="R26" s="392"/>
      <c r="S26" s="392"/>
      <c r="T26" s="392"/>
      <c r="U26" s="392"/>
      <c r="V26" s="392"/>
      <c r="W26" s="392"/>
      <c r="X26" s="392"/>
      <c r="Y26" s="392"/>
      <c r="Z26" s="392"/>
      <c r="AA26" s="392"/>
      <c r="AB26" s="437"/>
      <c r="AE26" s="87"/>
      <c r="AF26" s="87"/>
      <c r="AG26" s="87"/>
      <c r="AH26" s="87"/>
      <c r="AI26" s="87"/>
      <c r="AJ26" s="87"/>
      <c r="AK26" s="87"/>
      <c r="AL26" s="87"/>
      <c r="AM26" s="87"/>
    </row>
    <row r="27" spans="1:39" ht="22.5" customHeight="1">
      <c r="A27" s="465"/>
      <c r="B27" s="392"/>
      <c r="C27" s="466"/>
      <c r="D27" s="88" t="s">
        <v>35</v>
      </c>
      <c r="E27" s="88" t="s">
        <v>36</v>
      </c>
      <c r="F27" s="88" t="s">
        <v>37</v>
      </c>
      <c r="G27" s="88" t="s">
        <v>38</v>
      </c>
      <c r="H27" s="88" t="s">
        <v>39</v>
      </c>
      <c r="I27" s="88" t="s">
        <v>40</v>
      </c>
      <c r="J27" s="88" t="s">
        <v>41</v>
      </c>
      <c r="K27" s="88" t="s">
        <v>42</v>
      </c>
      <c r="L27" s="88" t="s">
        <v>43</v>
      </c>
      <c r="M27" s="88" t="s">
        <v>44</v>
      </c>
      <c r="N27" s="88" t="s">
        <v>45</v>
      </c>
      <c r="O27" s="88" t="s">
        <v>46</v>
      </c>
      <c r="P27" s="88" t="s">
        <v>33</v>
      </c>
      <c r="Q27" s="444" t="s">
        <v>53</v>
      </c>
      <c r="R27" s="445"/>
      <c r="S27" s="445"/>
      <c r="T27" s="446"/>
      <c r="U27" s="444" t="s">
        <v>54</v>
      </c>
      <c r="V27" s="445"/>
      <c r="W27" s="445"/>
      <c r="X27" s="446"/>
      <c r="Y27" s="444" t="s">
        <v>55</v>
      </c>
      <c r="Z27" s="445"/>
      <c r="AA27" s="445"/>
      <c r="AB27" s="458"/>
      <c r="AE27" s="87"/>
      <c r="AF27" s="87"/>
      <c r="AG27" s="87"/>
      <c r="AH27" s="87"/>
      <c r="AI27" s="87"/>
      <c r="AJ27" s="87"/>
      <c r="AK27" s="87"/>
      <c r="AL27" s="87"/>
      <c r="AM27" s="87"/>
    </row>
    <row r="28" spans="1:39" ht="33" customHeight="1">
      <c r="A28" s="469"/>
      <c r="B28" s="476"/>
      <c r="C28" s="90" t="s">
        <v>56</v>
      </c>
      <c r="D28" s="89"/>
      <c r="E28" s="89"/>
      <c r="F28" s="89"/>
      <c r="G28" s="89"/>
      <c r="H28" s="89"/>
      <c r="I28" s="89"/>
      <c r="J28" s="89"/>
      <c r="K28" s="89"/>
      <c r="L28" s="89"/>
      <c r="M28" s="89"/>
      <c r="N28" s="89"/>
      <c r="O28" s="89"/>
      <c r="P28" s="136">
        <f>SUM(D28:O28)</f>
        <v>0</v>
      </c>
      <c r="Q28" s="317" t="s">
        <v>57</v>
      </c>
      <c r="R28" s="318"/>
      <c r="S28" s="318"/>
      <c r="T28" s="319"/>
      <c r="U28" s="317" t="s">
        <v>58</v>
      </c>
      <c r="V28" s="318"/>
      <c r="W28" s="318"/>
      <c r="X28" s="319"/>
      <c r="Y28" s="317" t="s">
        <v>59</v>
      </c>
      <c r="Z28" s="318"/>
      <c r="AA28" s="318"/>
      <c r="AB28" s="323"/>
      <c r="AE28" s="87"/>
      <c r="AF28" s="87"/>
      <c r="AG28" s="87"/>
      <c r="AH28" s="87"/>
      <c r="AI28" s="87"/>
      <c r="AJ28" s="87"/>
      <c r="AK28" s="87"/>
      <c r="AL28" s="87"/>
      <c r="AM28" s="87"/>
    </row>
    <row r="29" spans="1:39" ht="33.75" customHeight="1" thickBot="1">
      <c r="A29" s="470"/>
      <c r="B29" s="477"/>
      <c r="C29" s="91" t="s">
        <v>60</v>
      </c>
      <c r="D29" s="92"/>
      <c r="E29" s="92"/>
      <c r="F29" s="92"/>
      <c r="G29" s="93"/>
      <c r="H29" s="93"/>
      <c r="I29" s="93"/>
      <c r="J29" s="93"/>
      <c r="K29" s="93"/>
      <c r="L29" s="93"/>
      <c r="M29" s="93"/>
      <c r="N29" s="93"/>
      <c r="O29" s="93"/>
      <c r="P29" s="137">
        <f>SUM(D29:O29)</f>
        <v>0</v>
      </c>
      <c r="Q29" s="320"/>
      <c r="R29" s="321"/>
      <c r="S29" s="321"/>
      <c r="T29" s="322"/>
      <c r="U29" s="320"/>
      <c r="V29" s="321"/>
      <c r="W29" s="321"/>
      <c r="X29" s="322"/>
      <c r="Y29" s="320"/>
      <c r="Z29" s="321"/>
      <c r="AA29" s="321"/>
      <c r="AB29" s="324"/>
      <c r="AC29" s="49"/>
      <c r="AE29" s="87"/>
      <c r="AF29" s="87"/>
      <c r="AG29" s="87"/>
      <c r="AH29" s="87"/>
      <c r="AI29" s="87"/>
      <c r="AJ29" s="87"/>
      <c r="AK29" s="87"/>
      <c r="AL29" s="87"/>
      <c r="AM29" s="87"/>
    </row>
    <row r="30" spans="1:39" ht="25.5" customHeight="1">
      <c r="A30" s="488" t="s">
        <v>61</v>
      </c>
      <c r="B30" s="484" t="s">
        <v>62</v>
      </c>
      <c r="C30" s="393" t="s">
        <v>63</v>
      </c>
      <c r="D30" s="393"/>
      <c r="E30" s="393"/>
      <c r="F30" s="393"/>
      <c r="G30" s="393"/>
      <c r="H30" s="393"/>
      <c r="I30" s="393"/>
      <c r="J30" s="393"/>
      <c r="K30" s="393"/>
      <c r="L30" s="393"/>
      <c r="M30" s="393"/>
      <c r="N30" s="393"/>
      <c r="O30" s="393"/>
      <c r="P30" s="393"/>
      <c r="Q30" s="409" t="s">
        <v>64</v>
      </c>
      <c r="R30" s="410"/>
      <c r="S30" s="410"/>
      <c r="T30" s="410"/>
      <c r="U30" s="410"/>
      <c r="V30" s="410"/>
      <c r="W30" s="410"/>
      <c r="X30" s="410"/>
      <c r="Y30" s="410"/>
      <c r="Z30" s="410"/>
      <c r="AA30" s="410"/>
      <c r="AB30" s="411"/>
      <c r="AE30" s="87"/>
      <c r="AF30" s="87"/>
      <c r="AG30" s="87"/>
      <c r="AH30" s="87"/>
      <c r="AI30" s="87"/>
      <c r="AJ30" s="87"/>
      <c r="AK30" s="87"/>
      <c r="AL30" s="87"/>
      <c r="AM30" s="87"/>
    </row>
    <row r="31" spans="1:39" ht="25.5" customHeight="1">
      <c r="A31" s="465"/>
      <c r="B31" s="485"/>
      <c r="C31" s="88" t="s">
        <v>65</v>
      </c>
      <c r="D31" s="88" t="s">
        <v>66</v>
      </c>
      <c r="E31" s="88" t="s">
        <v>67</v>
      </c>
      <c r="F31" s="88" t="s">
        <v>68</v>
      </c>
      <c r="G31" s="88" t="s">
        <v>69</v>
      </c>
      <c r="H31" s="88" t="s">
        <v>70</v>
      </c>
      <c r="I31" s="88" t="s">
        <v>71</v>
      </c>
      <c r="J31" s="88" t="s">
        <v>72</v>
      </c>
      <c r="K31" s="88" t="s">
        <v>73</v>
      </c>
      <c r="L31" s="88" t="s">
        <v>74</v>
      </c>
      <c r="M31" s="88" t="s">
        <v>75</v>
      </c>
      <c r="N31" s="88" t="s">
        <v>76</v>
      </c>
      <c r="O31" s="88" t="s">
        <v>77</v>
      </c>
      <c r="P31" s="88" t="s">
        <v>78</v>
      </c>
      <c r="Q31" s="328" t="s">
        <v>79</v>
      </c>
      <c r="R31" s="329"/>
      <c r="S31" s="329"/>
      <c r="T31" s="329"/>
      <c r="U31" s="329"/>
      <c r="V31" s="329"/>
      <c r="W31" s="329"/>
      <c r="X31" s="329"/>
      <c r="Y31" s="329"/>
      <c r="Z31" s="329"/>
      <c r="AA31" s="329"/>
      <c r="AB31" s="459"/>
      <c r="AE31" s="94"/>
      <c r="AF31" s="94"/>
      <c r="AG31" s="94"/>
      <c r="AH31" s="94"/>
      <c r="AI31" s="94"/>
      <c r="AJ31" s="94"/>
      <c r="AK31" s="94"/>
      <c r="AL31" s="94"/>
      <c r="AM31" s="94"/>
    </row>
    <row r="32" spans="1:39" ht="28.5" customHeight="1">
      <c r="A32" s="486"/>
      <c r="B32" s="482"/>
      <c r="C32" s="90" t="s">
        <v>56</v>
      </c>
      <c r="D32" s="95"/>
      <c r="E32" s="95"/>
      <c r="F32" s="95"/>
      <c r="G32" s="95"/>
      <c r="H32" s="95"/>
      <c r="I32" s="95"/>
      <c r="J32" s="95"/>
      <c r="K32" s="95"/>
      <c r="L32" s="95"/>
      <c r="M32" s="95"/>
      <c r="N32" s="95"/>
      <c r="O32" s="95"/>
      <c r="P32" s="96">
        <f aca="true" t="shared" si="0" ref="P32:P39">SUM(D32:O32)</f>
        <v>0</v>
      </c>
      <c r="Q32" s="403" t="s">
        <v>80</v>
      </c>
      <c r="R32" s="404"/>
      <c r="S32" s="404"/>
      <c r="T32" s="404"/>
      <c r="U32" s="404"/>
      <c r="V32" s="404"/>
      <c r="W32" s="404"/>
      <c r="X32" s="404"/>
      <c r="Y32" s="404"/>
      <c r="Z32" s="404"/>
      <c r="AA32" s="404"/>
      <c r="AB32" s="405"/>
      <c r="AC32" s="97"/>
      <c r="AE32" s="98"/>
      <c r="AF32" s="98"/>
      <c r="AG32" s="98"/>
      <c r="AH32" s="98"/>
      <c r="AI32" s="98"/>
      <c r="AJ32" s="98"/>
      <c r="AK32" s="98"/>
      <c r="AL32" s="98"/>
      <c r="AM32" s="98"/>
    </row>
    <row r="33" spans="1:29" ht="28.5" customHeight="1">
      <c r="A33" s="487"/>
      <c r="B33" s="483"/>
      <c r="C33" s="99" t="s">
        <v>60</v>
      </c>
      <c r="D33" s="100"/>
      <c r="E33" s="100"/>
      <c r="F33" s="100"/>
      <c r="G33" s="100"/>
      <c r="H33" s="100"/>
      <c r="I33" s="100"/>
      <c r="J33" s="100"/>
      <c r="K33" s="100"/>
      <c r="L33" s="100"/>
      <c r="M33" s="100"/>
      <c r="N33" s="100"/>
      <c r="O33" s="100"/>
      <c r="P33" s="101">
        <f t="shared" si="0"/>
        <v>0</v>
      </c>
      <c r="Q33" s="406"/>
      <c r="R33" s="407"/>
      <c r="S33" s="407"/>
      <c r="T33" s="407"/>
      <c r="U33" s="407"/>
      <c r="V33" s="407"/>
      <c r="W33" s="407"/>
      <c r="X33" s="407"/>
      <c r="Y33" s="407"/>
      <c r="Z33" s="407"/>
      <c r="AA33" s="407"/>
      <c r="AB33" s="408"/>
      <c r="AC33" s="97"/>
    </row>
    <row r="34" spans="1:29" ht="28.5" customHeight="1">
      <c r="A34" s="487"/>
      <c r="B34" s="432"/>
      <c r="C34" s="102" t="s">
        <v>56</v>
      </c>
      <c r="D34" s="103"/>
      <c r="E34" s="103"/>
      <c r="F34" s="103"/>
      <c r="G34" s="103"/>
      <c r="H34" s="103"/>
      <c r="I34" s="103"/>
      <c r="J34" s="103"/>
      <c r="K34" s="103"/>
      <c r="L34" s="103"/>
      <c r="M34" s="103"/>
      <c r="N34" s="103"/>
      <c r="O34" s="103"/>
      <c r="P34" s="101">
        <f t="shared" si="0"/>
        <v>0</v>
      </c>
      <c r="Q34" s="382"/>
      <c r="R34" s="383"/>
      <c r="S34" s="383"/>
      <c r="T34" s="383"/>
      <c r="U34" s="383"/>
      <c r="V34" s="383"/>
      <c r="W34" s="383"/>
      <c r="X34" s="383"/>
      <c r="Y34" s="383"/>
      <c r="Z34" s="383"/>
      <c r="AA34" s="383"/>
      <c r="AB34" s="384"/>
      <c r="AC34" s="97"/>
    </row>
    <row r="35" spans="1:29" ht="28.5" customHeight="1">
      <c r="A35" s="487"/>
      <c r="B35" s="483"/>
      <c r="C35" s="99" t="s">
        <v>60</v>
      </c>
      <c r="D35" s="100"/>
      <c r="E35" s="100"/>
      <c r="F35" s="100"/>
      <c r="G35" s="100"/>
      <c r="H35" s="100"/>
      <c r="I35" s="100"/>
      <c r="J35" s="100"/>
      <c r="K35" s="100"/>
      <c r="L35" s="104"/>
      <c r="M35" s="104"/>
      <c r="N35" s="104"/>
      <c r="O35" s="104"/>
      <c r="P35" s="101">
        <f t="shared" si="0"/>
        <v>0</v>
      </c>
      <c r="Q35" s="385"/>
      <c r="R35" s="386"/>
      <c r="S35" s="386"/>
      <c r="T35" s="386"/>
      <c r="U35" s="386"/>
      <c r="V35" s="386"/>
      <c r="W35" s="386"/>
      <c r="X35" s="386"/>
      <c r="Y35" s="386"/>
      <c r="Z35" s="386"/>
      <c r="AA35" s="386"/>
      <c r="AB35" s="387"/>
      <c r="AC35" s="97"/>
    </row>
    <row r="36" spans="1:29" ht="28.5" customHeight="1">
      <c r="A36" s="480"/>
      <c r="B36" s="432"/>
      <c r="C36" s="102" t="s">
        <v>56</v>
      </c>
      <c r="D36" s="103"/>
      <c r="E36" s="103"/>
      <c r="F36" s="103"/>
      <c r="G36" s="103"/>
      <c r="H36" s="103"/>
      <c r="I36" s="103"/>
      <c r="J36" s="103"/>
      <c r="K36" s="103"/>
      <c r="L36" s="103"/>
      <c r="M36" s="103"/>
      <c r="N36" s="103"/>
      <c r="O36" s="103"/>
      <c r="P36" s="101">
        <f t="shared" si="0"/>
        <v>0</v>
      </c>
      <c r="Q36" s="382"/>
      <c r="R36" s="383"/>
      <c r="S36" s="383"/>
      <c r="T36" s="383"/>
      <c r="U36" s="383"/>
      <c r="V36" s="383"/>
      <c r="W36" s="383"/>
      <c r="X36" s="383"/>
      <c r="Y36" s="383"/>
      <c r="Z36" s="383"/>
      <c r="AA36" s="383"/>
      <c r="AB36" s="384"/>
      <c r="AC36" s="97"/>
    </row>
    <row r="37" spans="1:29" ht="28.5" customHeight="1">
      <c r="A37" s="481"/>
      <c r="B37" s="483"/>
      <c r="C37" s="99" t="s">
        <v>60</v>
      </c>
      <c r="D37" s="100"/>
      <c r="E37" s="100"/>
      <c r="F37" s="100"/>
      <c r="G37" s="100"/>
      <c r="H37" s="100"/>
      <c r="I37" s="100"/>
      <c r="J37" s="100"/>
      <c r="K37" s="100"/>
      <c r="L37" s="104"/>
      <c r="M37" s="104"/>
      <c r="N37" s="104"/>
      <c r="O37" s="104"/>
      <c r="P37" s="101">
        <f t="shared" si="0"/>
        <v>0</v>
      </c>
      <c r="Q37" s="385"/>
      <c r="R37" s="386"/>
      <c r="S37" s="386"/>
      <c r="T37" s="386"/>
      <c r="U37" s="386"/>
      <c r="V37" s="386"/>
      <c r="W37" s="386"/>
      <c r="X37" s="386"/>
      <c r="Y37" s="386"/>
      <c r="Z37" s="386"/>
      <c r="AA37" s="386"/>
      <c r="AB37" s="387"/>
      <c r="AC37" s="97"/>
    </row>
    <row r="38" spans="1:29" ht="28.5" customHeight="1">
      <c r="A38" s="448"/>
      <c r="B38" s="432"/>
      <c r="C38" s="102" t="s">
        <v>56</v>
      </c>
      <c r="D38" s="103"/>
      <c r="E38" s="103"/>
      <c r="F38" s="103"/>
      <c r="G38" s="103"/>
      <c r="H38" s="103"/>
      <c r="I38" s="103"/>
      <c r="J38" s="103"/>
      <c r="K38" s="103"/>
      <c r="L38" s="103"/>
      <c r="M38" s="103"/>
      <c r="N38" s="103"/>
      <c r="O38" s="103"/>
      <c r="P38" s="101">
        <f t="shared" si="0"/>
        <v>0</v>
      </c>
      <c r="Q38" s="382"/>
      <c r="R38" s="383"/>
      <c r="S38" s="383"/>
      <c r="T38" s="383"/>
      <c r="U38" s="383"/>
      <c r="V38" s="383"/>
      <c r="W38" s="383"/>
      <c r="X38" s="383"/>
      <c r="Y38" s="383"/>
      <c r="Z38" s="383"/>
      <c r="AA38" s="383"/>
      <c r="AB38" s="384"/>
      <c r="AC38" s="97"/>
    </row>
    <row r="39" spans="1:29" ht="28.5" customHeight="1" thickBot="1">
      <c r="A39" s="449"/>
      <c r="B39" s="433"/>
      <c r="C39" s="91" t="s">
        <v>60</v>
      </c>
      <c r="D39" s="105"/>
      <c r="E39" s="105"/>
      <c r="F39" s="105"/>
      <c r="G39" s="105"/>
      <c r="H39" s="105"/>
      <c r="I39" s="105"/>
      <c r="J39" s="105"/>
      <c r="K39" s="105"/>
      <c r="L39" s="106"/>
      <c r="M39" s="106"/>
      <c r="N39" s="106"/>
      <c r="O39" s="106"/>
      <c r="P39" s="107">
        <f t="shared" si="0"/>
        <v>0</v>
      </c>
      <c r="Q39" s="441"/>
      <c r="R39" s="442"/>
      <c r="S39" s="442"/>
      <c r="T39" s="442"/>
      <c r="U39" s="442"/>
      <c r="V39" s="442"/>
      <c r="W39" s="442"/>
      <c r="X39" s="442"/>
      <c r="Y39" s="442"/>
      <c r="Z39" s="442"/>
      <c r="AA39" s="442"/>
      <c r="AB39" s="443"/>
      <c r="AC39" s="97"/>
    </row>
    <row r="40" ht="15">
      <c r="A40" s="50" t="s">
        <v>81</v>
      </c>
    </row>
  </sheetData>
  <sheetProtection/>
  <mergeCells count="86">
    <mergeCell ref="A36:A37"/>
    <mergeCell ref="B32:B33"/>
    <mergeCell ref="B30:B31"/>
    <mergeCell ref="B34:B35"/>
    <mergeCell ref="B36:B37"/>
    <mergeCell ref="A32:A33"/>
    <mergeCell ref="A30:A31"/>
    <mergeCell ref="A34:A35"/>
    <mergeCell ref="A26:A27"/>
    <mergeCell ref="C26:C27"/>
    <mergeCell ref="A22:A23"/>
    <mergeCell ref="A28:A29"/>
    <mergeCell ref="A25:AB25"/>
    <mergeCell ref="D26:P26"/>
    <mergeCell ref="Q24:AB24"/>
    <mergeCell ref="B26:B27"/>
    <mergeCell ref="Q28:T29"/>
    <mergeCell ref="Q26:AB26"/>
    <mergeCell ref="Q27:T27"/>
    <mergeCell ref="B28:B29"/>
    <mergeCell ref="B24:C24"/>
    <mergeCell ref="T17:V17"/>
    <mergeCell ref="Y19:Z19"/>
    <mergeCell ref="Y17:Z17"/>
    <mergeCell ref="AA17:AB17"/>
    <mergeCell ref="B22:C23"/>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Z1:AB1"/>
    <mergeCell ref="AA8:AB8"/>
    <mergeCell ref="AA9:AB9"/>
    <mergeCell ref="W11:X11"/>
    <mergeCell ref="B1:Y1"/>
    <mergeCell ref="AA7:AB7"/>
    <mergeCell ref="Y9:Z9"/>
    <mergeCell ref="Z3:AB3"/>
    <mergeCell ref="Y8:Z8"/>
    <mergeCell ref="Y7:Z7"/>
    <mergeCell ref="U7:V9"/>
    <mergeCell ref="W7:X9"/>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6384" width="11.421875" style="0" customWidth="1"/>
  </cols>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46"/>
  <sheetViews>
    <sheetView zoomScale="90" zoomScaleNormal="90" zoomScalePageLayoutView="0" workbookViewId="0" topLeftCell="A1">
      <selection activeCell="P9" sqref="P9"/>
    </sheetView>
  </sheetViews>
  <sheetFormatPr defaultColWidth="9.140625" defaultRowHeight="15"/>
  <cols>
    <col min="1" max="2" width="11.421875" style="0" customWidth="1"/>
    <col min="3" max="3" width="6.8515625" style="0" customWidth="1"/>
    <col min="4" max="4" width="8.8515625" style="0" customWidth="1"/>
    <col min="5" max="5" width="10.8515625" style="0" customWidth="1"/>
    <col min="6" max="16384" width="11.421875" style="0" customWidth="1"/>
  </cols>
  <sheetData>
    <row r="1" spans="2:14" ht="15">
      <c r="B1" t="s">
        <v>516</v>
      </c>
      <c r="C1" s="787" t="s">
        <v>517</v>
      </c>
      <c r="D1" s="787"/>
      <c r="E1" s="787"/>
      <c r="F1" s="787"/>
      <c r="G1" s="788" t="s">
        <v>518</v>
      </c>
      <c r="H1" s="789"/>
      <c r="I1" s="789"/>
      <c r="J1" s="790"/>
      <c r="K1" s="786" t="s">
        <v>519</v>
      </c>
      <c r="L1" s="786"/>
      <c r="M1" s="786"/>
      <c r="N1" s="786"/>
    </row>
    <row r="2" spans="3:14" ht="15">
      <c r="C2" s="4"/>
      <c r="D2" s="4"/>
      <c r="E2" s="4"/>
      <c r="F2" s="4" t="s">
        <v>520</v>
      </c>
      <c r="G2" s="30"/>
      <c r="H2" s="4"/>
      <c r="I2" s="4"/>
      <c r="J2" s="31" t="s">
        <v>520</v>
      </c>
      <c r="K2" s="4"/>
      <c r="L2" s="4"/>
      <c r="M2" s="4"/>
      <c r="N2" s="4" t="s">
        <v>520</v>
      </c>
    </row>
    <row r="3" spans="1:14" ht="15">
      <c r="A3" s="785" t="s">
        <v>521</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ht="15">
      <c r="A4" s="785"/>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ht="15">
      <c r="A5" s="785"/>
      <c r="B5" s="5">
        <v>3</v>
      </c>
      <c r="C5" s="6">
        <v>0.05</v>
      </c>
      <c r="D5" s="6">
        <v>0.05</v>
      </c>
      <c r="E5" s="6">
        <v>0.1</v>
      </c>
      <c r="F5" s="7">
        <f>(C5+D5+E5)</f>
        <v>0.2</v>
      </c>
      <c r="G5" s="32">
        <v>0.1</v>
      </c>
      <c r="H5" s="6">
        <v>0.1</v>
      </c>
      <c r="I5" s="6">
        <v>0.1</v>
      </c>
      <c r="J5" s="33">
        <f>(G5+H5+I5)</f>
        <v>0.30000000000000004</v>
      </c>
      <c r="K5" s="24"/>
      <c r="L5" s="5"/>
      <c r="M5" s="5"/>
      <c r="N5" s="5"/>
    </row>
    <row r="6" spans="1:14" ht="15">
      <c r="A6" s="785"/>
      <c r="B6" s="5">
        <v>4</v>
      </c>
      <c r="C6" s="6">
        <v>0.1</v>
      </c>
      <c r="D6" s="6">
        <v>0.1</v>
      </c>
      <c r="E6" s="6">
        <v>0.2</v>
      </c>
      <c r="F6" s="7">
        <f>(C6+D6+E6)</f>
        <v>0.4</v>
      </c>
      <c r="G6" s="32">
        <v>0</v>
      </c>
      <c r="H6" s="6">
        <v>0</v>
      </c>
      <c r="I6" s="6">
        <v>0.1</v>
      </c>
      <c r="J6" s="33">
        <f>(G6+H6+I6)</f>
        <v>0.1</v>
      </c>
      <c r="K6" s="24"/>
      <c r="L6" s="5"/>
      <c r="M6" s="5"/>
      <c r="N6" s="5"/>
    </row>
    <row r="7" spans="1:14" ht="15">
      <c r="A7" s="785"/>
      <c r="B7" s="5">
        <v>5</v>
      </c>
      <c r="C7" s="6">
        <v>0</v>
      </c>
      <c r="D7" s="6">
        <v>0</v>
      </c>
      <c r="E7" s="6">
        <v>0</v>
      </c>
      <c r="F7" s="7">
        <f>(C7+D7+E7)</f>
        <v>0</v>
      </c>
      <c r="G7" s="32">
        <v>0</v>
      </c>
      <c r="H7" s="6">
        <v>0</v>
      </c>
      <c r="I7" s="6">
        <v>0</v>
      </c>
      <c r="J7" s="33">
        <f>(G7+H7+I7)</f>
        <v>0</v>
      </c>
      <c r="K7" s="24"/>
      <c r="L7" s="5"/>
      <c r="M7" s="5"/>
      <c r="N7" s="5"/>
    </row>
    <row r="8" spans="1:14" ht="15">
      <c r="A8" s="785" t="s">
        <v>522</v>
      </c>
      <c r="B8" s="9">
        <v>6</v>
      </c>
      <c r="C8" s="10">
        <v>0.1</v>
      </c>
      <c r="D8" s="10">
        <v>0.1</v>
      </c>
      <c r="E8" s="10">
        <v>0.1</v>
      </c>
      <c r="F8" s="11">
        <f>C8+D8+E8</f>
        <v>0.30000000000000004</v>
      </c>
      <c r="G8" s="34"/>
      <c r="H8" s="9"/>
      <c r="I8" s="9"/>
      <c r="J8" s="35"/>
      <c r="K8" s="25"/>
      <c r="L8" s="9"/>
      <c r="M8" s="9"/>
      <c r="N8" s="9"/>
    </row>
    <row r="9" spans="1:14" ht="15">
      <c r="A9" s="785"/>
      <c r="B9" s="9">
        <v>7</v>
      </c>
      <c r="C9" s="9"/>
      <c r="D9" s="9"/>
      <c r="E9" s="9"/>
      <c r="F9" s="19"/>
      <c r="G9" s="36"/>
      <c r="H9" s="9"/>
      <c r="I9" s="9"/>
      <c r="J9" s="35"/>
      <c r="K9" s="25"/>
      <c r="L9" s="9"/>
      <c r="M9" s="9"/>
      <c r="N9" s="9"/>
    </row>
    <row r="10" spans="1:14" ht="15">
      <c r="A10" s="785"/>
      <c r="B10" s="9">
        <v>8</v>
      </c>
      <c r="C10" s="9"/>
      <c r="D10" s="9"/>
      <c r="E10" s="9"/>
      <c r="F10" s="19"/>
      <c r="G10" s="36"/>
      <c r="H10" s="9"/>
      <c r="I10" s="9"/>
      <c r="J10" s="35"/>
      <c r="K10" s="25"/>
      <c r="L10" s="9"/>
      <c r="M10" s="9"/>
      <c r="N10" s="9"/>
    </row>
    <row r="11" spans="1:14" ht="15">
      <c r="A11" s="785"/>
      <c r="B11" s="9">
        <v>9</v>
      </c>
      <c r="C11" s="9"/>
      <c r="D11" s="9"/>
      <c r="E11" s="9"/>
      <c r="F11" s="19"/>
      <c r="G11" s="36"/>
      <c r="H11" s="9"/>
      <c r="I11" s="9"/>
      <c r="J11" s="35"/>
      <c r="K11" s="25"/>
      <c r="L11" s="9"/>
      <c r="M11" s="9"/>
      <c r="N11" s="9"/>
    </row>
    <row r="12" spans="1:14" ht="15">
      <c r="A12" s="785" t="s">
        <v>523</v>
      </c>
      <c r="B12" s="14">
        <v>10</v>
      </c>
      <c r="C12" s="14"/>
      <c r="D12" s="14"/>
      <c r="E12" s="14"/>
      <c r="F12" s="20"/>
      <c r="G12" s="37"/>
      <c r="H12" s="14"/>
      <c r="I12" s="14"/>
      <c r="J12" s="38"/>
      <c r="K12" s="26"/>
      <c r="L12" s="14"/>
      <c r="M12" s="14"/>
      <c r="N12" s="14"/>
    </row>
    <row r="13" spans="1:14" ht="15">
      <c r="A13" s="785"/>
      <c r="B13" s="14">
        <v>11</v>
      </c>
      <c r="C13" s="14"/>
      <c r="D13" s="14"/>
      <c r="E13" s="14"/>
      <c r="F13" s="20"/>
      <c r="G13" s="37"/>
      <c r="H13" s="14"/>
      <c r="I13" s="14"/>
      <c r="J13" s="38"/>
      <c r="K13" s="26"/>
      <c r="L13" s="14"/>
      <c r="M13" s="14"/>
      <c r="N13" s="14"/>
    </row>
    <row r="14" spans="1:14" ht="15">
      <c r="A14" s="785"/>
      <c r="B14" s="14">
        <v>12</v>
      </c>
      <c r="C14" s="14"/>
      <c r="D14" s="14"/>
      <c r="E14" s="14"/>
      <c r="F14" s="20"/>
      <c r="G14" s="37"/>
      <c r="H14" s="14"/>
      <c r="I14" s="14"/>
      <c r="J14" s="38"/>
      <c r="K14" s="26"/>
      <c r="L14" s="14"/>
      <c r="M14" s="14"/>
      <c r="N14" s="14"/>
    </row>
    <row r="15" spans="1:14" ht="15">
      <c r="A15" s="785"/>
      <c r="B15" s="14">
        <v>13</v>
      </c>
      <c r="C15" s="14"/>
      <c r="D15" s="14"/>
      <c r="E15" s="14"/>
      <c r="F15" s="20"/>
      <c r="G15" s="37"/>
      <c r="H15" s="14"/>
      <c r="I15" s="14"/>
      <c r="J15" s="38"/>
      <c r="K15" s="26"/>
      <c r="L15" s="14"/>
      <c r="M15" s="14"/>
      <c r="N15" s="14"/>
    </row>
    <row r="16" spans="1:14" ht="15">
      <c r="A16" s="785" t="s">
        <v>524</v>
      </c>
      <c r="B16" s="15">
        <v>14</v>
      </c>
      <c r="C16" s="15"/>
      <c r="D16" s="15"/>
      <c r="E16" s="15"/>
      <c r="F16" s="21"/>
      <c r="G16" s="39"/>
      <c r="H16" s="15"/>
      <c r="I16" s="15"/>
      <c r="J16" s="40"/>
      <c r="K16" s="27"/>
      <c r="L16" s="15"/>
      <c r="M16" s="15"/>
      <c r="N16" s="15"/>
    </row>
    <row r="17" spans="1:14" ht="15">
      <c r="A17" s="785"/>
      <c r="B17" s="15">
        <v>15</v>
      </c>
      <c r="C17" s="15"/>
      <c r="D17" s="15"/>
      <c r="E17" s="15"/>
      <c r="F17" s="21"/>
      <c r="G17" s="39"/>
      <c r="H17" s="15"/>
      <c r="I17" s="15"/>
      <c r="J17" s="40"/>
      <c r="K17" s="27"/>
      <c r="L17" s="15"/>
      <c r="M17" s="15"/>
      <c r="N17" s="15"/>
    </row>
    <row r="18" spans="1:14" ht="15">
      <c r="A18" s="785"/>
      <c r="B18" s="15">
        <v>16</v>
      </c>
      <c r="C18" s="15"/>
      <c r="D18" s="15"/>
      <c r="E18" s="15"/>
      <c r="F18" s="21"/>
      <c r="G18" s="39"/>
      <c r="H18" s="15"/>
      <c r="I18" s="15"/>
      <c r="J18" s="40"/>
      <c r="K18" s="27"/>
      <c r="L18" s="15"/>
      <c r="M18" s="15"/>
      <c r="N18" s="15"/>
    </row>
    <row r="19" spans="1:14" ht="15">
      <c r="A19" s="785" t="s">
        <v>525</v>
      </c>
      <c r="B19" s="18">
        <v>17</v>
      </c>
      <c r="C19" s="18"/>
      <c r="D19" s="18"/>
      <c r="E19" s="18"/>
      <c r="F19" s="22"/>
      <c r="G19" s="41"/>
      <c r="H19" s="18"/>
      <c r="I19" s="18"/>
      <c r="J19" s="42"/>
      <c r="K19" s="28"/>
      <c r="L19" s="18"/>
      <c r="M19" s="18"/>
      <c r="N19" s="18"/>
    </row>
    <row r="20" spans="1:14" ht="15">
      <c r="A20" s="785"/>
      <c r="B20" s="18">
        <v>18</v>
      </c>
      <c r="C20" s="18"/>
      <c r="D20" s="18"/>
      <c r="E20" s="18"/>
      <c r="F20" s="22"/>
      <c r="G20" s="41"/>
      <c r="H20" s="18"/>
      <c r="I20" s="18"/>
      <c r="J20" s="42"/>
      <c r="K20" s="28"/>
      <c r="L20" s="18"/>
      <c r="M20" s="18"/>
      <c r="N20" s="18"/>
    </row>
    <row r="21" spans="1:14" ht="15">
      <c r="A21" s="785"/>
      <c r="B21" s="18">
        <v>19</v>
      </c>
      <c r="C21" s="18"/>
      <c r="D21" s="18"/>
      <c r="E21" s="18"/>
      <c r="F21" s="22"/>
      <c r="G21" s="41"/>
      <c r="H21" s="18"/>
      <c r="I21" s="18"/>
      <c r="J21" s="42"/>
      <c r="K21" s="28"/>
      <c r="L21" s="18"/>
      <c r="M21" s="18"/>
      <c r="N21" s="18"/>
    </row>
    <row r="22" spans="1:14" ht="15">
      <c r="A22" s="785"/>
      <c r="B22" s="18">
        <v>20</v>
      </c>
      <c r="C22" s="18"/>
      <c r="D22" s="18"/>
      <c r="E22" s="18"/>
      <c r="F22" s="22"/>
      <c r="G22" s="41"/>
      <c r="H22" s="18"/>
      <c r="I22" s="18"/>
      <c r="J22" s="42"/>
      <c r="K22" s="28"/>
      <c r="L22" s="18"/>
      <c r="M22" s="18"/>
      <c r="N22" s="18"/>
    </row>
    <row r="23" spans="1:14" ht="15">
      <c r="A23" s="785" t="s">
        <v>526</v>
      </c>
      <c r="B23" s="13">
        <v>21</v>
      </c>
      <c r="C23" s="13"/>
      <c r="D23" s="13"/>
      <c r="E23" s="13"/>
      <c r="F23" s="23"/>
      <c r="G23" s="43"/>
      <c r="H23" s="13"/>
      <c r="I23" s="13"/>
      <c r="J23" s="44"/>
      <c r="K23" s="29"/>
      <c r="L23" s="13"/>
      <c r="M23" s="13"/>
      <c r="N23" s="13"/>
    </row>
    <row r="24" spans="1:14" ht="15">
      <c r="A24" s="785"/>
      <c r="B24" s="13">
        <v>22</v>
      </c>
      <c r="C24" s="13"/>
      <c r="D24" s="13"/>
      <c r="E24" s="13"/>
      <c r="F24" s="23"/>
      <c r="G24" s="43"/>
      <c r="H24" s="13"/>
      <c r="I24" s="13"/>
      <c r="J24" s="44"/>
      <c r="K24" s="29"/>
      <c r="L24" s="13"/>
      <c r="M24" s="13"/>
      <c r="N24" s="13"/>
    </row>
    <row r="25" spans="1:14" ht="15">
      <c r="A25" s="785"/>
      <c r="B25" s="13">
        <v>23</v>
      </c>
      <c r="C25" s="13"/>
      <c r="D25" s="13"/>
      <c r="E25" s="13"/>
      <c r="F25" s="23"/>
      <c r="G25" s="43"/>
      <c r="H25" s="13"/>
      <c r="I25" s="13"/>
      <c r="J25" s="44"/>
      <c r="K25" s="29"/>
      <c r="L25" s="13"/>
      <c r="M25" s="13"/>
      <c r="N25" s="13"/>
    </row>
    <row r="26" spans="1:14" ht="15">
      <c r="A26" s="785"/>
      <c r="B26" s="13">
        <v>24</v>
      </c>
      <c r="C26" s="13"/>
      <c r="D26" s="13"/>
      <c r="E26" s="13"/>
      <c r="F26" s="23"/>
      <c r="G26" s="43"/>
      <c r="H26" s="13"/>
      <c r="I26" s="13"/>
      <c r="J26" s="44"/>
      <c r="K26" s="29"/>
      <c r="L26" s="13"/>
      <c r="M26" s="13"/>
      <c r="N26" s="13"/>
    </row>
    <row r="27" spans="1:14" ht="15">
      <c r="A27" s="785" t="s">
        <v>527</v>
      </c>
      <c r="B27" s="9">
        <v>25</v>
      </c>
      <c r="C27" s="9"/>
      <c r="D27" s="9"/>
      <c r="E27" s="9"/>
      <c r="F27" s="9"/>
      <c r="G27" s="9"/>
      <c r="H27" s="9"/>
      <c r="I27" s="9"/>
      <c r="J27" s="9"/>
      <c r="K27" s="9"/>
      <c r="L27" s="9"/>
      <c r="M27" s="9"/>
      <c r="N27" s="9"/>
    </row>
    <row r="28" spans="1:14" ht="15">
      <c r="A28" s="785"/>
      <c r="B28" s="9">
        <v>26</v>
      </c>
      <c r="C28" s="9"/>
      <c r="D28" s="9"/>
      <c r="E28" s="9"/>
      <c r="F28" s="9"/>
      <c r="G28" s="9"/>
      <c r="H28" s="9"/>
      <c r="I28" s="9"/>
      <c r="J28" s="9"/>
      <c r="K28" s="9"/>
      <c r="L28" s="9"/>
      <c r="M28" s="9"/>
      <c r="N28" s="9"/>
    </row>
    <row r="29" spans="1:14" ht="15">
      <c r="A29" s="785"/>
      <c r="B29" s="9">
        <v>27</v>
      </c>
      <c r="C29" s="9"/>
      <c r="D29" s="9"/>
      <c r="E29" s="9"/>
      <c r="F29" s="9"/>
      <c r="G29" s="9"/>
      <c r="H29" s="9"/>
      <c r="I29" s="9"/>
      <c r="J29" s="9"/>
      <c r="K29" s="9"/>
      <c r="L29" s="9"/>
      <c r="M29" s="9"/>
      <c r="N29" s="9"/>
    </row>
    <row r="30" spans="1:14" ht="15">
      <c r="A30" s="785"/>
      <c r="B30" s="9">
        <v>28</v>
      </c>
      <c r="C30" s="9"/>
      <c r="D30" s="9"/>
      <c r="E30" s="9"/>
      <c r="F30" s="9"/>
      <c r="G30" s="9"/>
      <c r="H30" s="9"/>
      <c r="I30" s="9"/>
      <c r="J30" s="9"/>
      <c r="K30" s="9"/>
      <c r="L30" s="9"/>
      <c r="M30" s="9"/>
      <c r="N30" s="9"/>
    </row>
    <row r="31" spans="1:14" ht="15">
      <c r="A31" s="785"/>
      <c r="B31" s="9">
        <v>29</v>
      </c>
      <c r="C31" s="9"/>
      <c r="D31" s="9"/>
      <c r="E31" s="9"/>
      <c r="F31" s="9"/>
      <c r="G31" s="9"/>
      <c r="H31" s="9"/>
      <c r="I31" s="9"/>
      <c r="J31" s="9"/>
      <c r="K31" s="9"/>
      <c r="L31" s="9"/>
      <c r="M31" s="9"/>
      <c r="N31" s="9"/>
    </row>
    <row r="32" spans="1:14" ht="15">
      <c r="A32" s="785" t="s">
        <v>528</v>
      </c>
      <c r="B32" s="16">
        <v>30</v>
      </c>
      <c r="C32" s="16"/>
      <c r="D32" s="16"/>
      <c r="E32" s="16"/>
      <c r="F32" s="16"/>
      <c r="G32" s="16"/>
      <c r="H32" s="16"/>
      <c r="I32" s="16"/>
      <c r="J32" s="16"/>
      <c r="K32" s="16"/>
      <c r="L32" s="16"/>
      <c r="M32" s="16"/>
      <c r="N32" s="16"/>
    </row>
    <row r="33" spans="1:14" ht="15">
      <c r="A33" s="785"/>
      <c r="B33" s="16">
        <v>31</v>
      </c>
      <c r="C33" s="16"/>
      <c r="D33" s="16"/>
      <c r="E33" s="16"/>
      <c r="F33" s="16"/>
      <c r="G33" s="16"/>
      <c r="H33" s="16"/>
      <c r="I33" s="16"/>
      <c r="J33" s="16"/>
      <c r="K33" s="16"/>
      <c r="L33" s="16"/>
      <c r="M33" s="16"/>
      <c r="N33" s="16"/>
    </row>
    <row r="34" spans="1:14" ht="15">
      <c r="A34" s="785"/>
      <c r="B34" s="16">
        <v>32</v>
      </c>
      <c r="C34" s="16"/>
      <c r="D34" s="16"/>
      <c r="E34" s="16"/>
      <c r="F34" s="16"/>
      <c r="G34" s="16"/>
      <c r="H34" s="16"/>
      <c r="I34" s="16"/>
      <c r="J34" s="16"/>
      <c r="K34" s="16"/>
      <c r="L34" s="16"/>
      <c r="M34" s="16"/>
      <c r="N34" s="16"/>
    </row>
    <row r="35" spans="1:14" ht="15">
      <c r="A35" s="785" t="s">
        <v>529</v>
      </c>
      <c r="B35" s="17">
        <v>33</v>
      </c>
      <c r="C35" s="14"/>
      <c r="D35" s="14"/>
      <c r="E35" s="14"/>
      <c r="F35" s="14"/>
      <c r="G35" s="14"/>
      <c r="H35" s="14"/>
      <c r="I35" s="14"/>
      <c r="J35" s="14"/>
      <c r="K35" s="14"/>
      <c r="L35" s="14"/>
      <c r="M35" s="14"/>
      <c r="N35" s="14"/>
    </row>
    <row r="36" spans="1:14" ht="15">
      <c r="A36" s="785"/>
      <c r="B36" s="14">
        <v>34</v>
      </c>
      <c r="C36" s="14"/>
      <c r="D36" s="14"/>
      <c r="E36" s="14"/>
      <c r="F36" s="14"/>
      <c r="G36" s="14"/>
      <c r="H36" s="14"/>
      <c r="I36" s="14"/>
      <c r="J36" s="14"/>
      <c r="K36" s="14"/>
      <c r="L36" s="14"/>
      <c r="M36" s="14"/>
      <c r="N36" s="14"/>
    </row>
    <row r="37" spans="1:14" ht="15">
      <c r="A37" s="785"/>
      <c r="B37" s="45">
        <v>35</v>
      </c>
      <c r="C37" s="14"/>
      <c r="D37" s="14"/>
      <c r="E37" s="14"/>
      <c r="F37" s="14"/>
      <c r="G37" s="14"/>
      <c r="H37" s="14"/>
      <c r="I37" s="14"/>
      <c r="J37" s="14"/>
      <c r="K37" s="14"/>
      <c r="L37" s="14"/>
      <c r="M37" s="14"/>
      <c r="N37" s="14"/>
    </row>
    <row r="38" spans="1:14" ht="15">
      <c r="A38" s="785" t="s">
        <v>530</v>
      </c>
      <c r="B38" s="8">
        <v>36</v>
      </c>
      <c r="C38" s="8"/>
      <c r="D38" s="8"/>
      <c r="E38" s="8"/>
      <c r="F38" s="8"/>
      <c r="G38" s="8"/>
      <c r="H38" s="8"/>
      <c r="I38" s="8"/>
      <c r="J38" s="8"/>
      <c r="K38" s="8"/>
      <c r="L38" s="8"/>
      <c r="M38" s="8"/>
      <c r="N38" s="8"/>
    </row>
    <row r="39" spans="1:14" ht="15">
      <c r="A39" s="785"/>
      <c r="B39" s="8">
        <v>37</v>
      </c>
      <c r="C39" s="8"/>
      <c r="D39" s="8"/>
      <c r="E39" s="8"/>
      <c r="F39" s="8"/>
      <c r="G39" s="8"/>
      <c r="H39" s="8"/>
      <c r="I39" s="8"/>
      <c r="J39" s="8"/>
      <c r="K39" s="8"/>
      <c r="L39" s="8"/>
      <c r="M39" s="8"/>
      <c r="N39" s="8"/>
    </row>
    <row r="40" spans="1:14" ht="15">
      <c r="A40" s="785"/>
      <c r="B40" s="8">
        <v>38</v>
      </c>
      <c r="C40" s="8"/>
      <c r="D40" s="8"/>
      <c r="E40" s="8"/>
      <c r="F40" s="8"/>
      <c r="G40" s="8"/>
      <c r="H40" s="8"/>
      <c r="I40" s="8"/>
      <c r="J40" s="8"/>
      <c r="K40" s="8"/>
      <c r="L40" s="8"/>
      <c r="M40" s="8"/>
      <c r="N40" s="8"/>
    </row>
    <row r="41" spans="1:14" ht="15">
      <c r="A41" s="792" t="s">
        <v>531</v>
      </c>
      <c r="B41" s="46">
        <v>39</v>
      </c>
      <c r="C41" s="47"/>
      <c r="D41" s="47"/>
      <c r="E41" s="47"/>
      <c r="F41" s="47"/>
      <c r="G41" s="47"/>
      <c r="H41" s="47"/>
      <c r="I41" s="47"/>
      <c r="J41" s="47"/>
      <c r="K41" s="47"/>
      <c r="L41" s="47"/>
      <c r="M41" s="47"/>
      <c r="N41" s="47"/>
    </row>
    <row r="42" spans="1:14" ht="15">
      <c r="A42" s="792"/>
      <c r="B42" s="47">
        <v>40</v>
      </c>
      <c r="C42" s="47"/>
      <c r="D42" s="47"/>
      <c r="E42" s="47"/>
      <c r="F42" s="47"/>
      <c r="G42" s="47"/>
      <c r="H42" s="47"/>
      <c r="I42" s="47"/>
      <c r="J42" s="47"/>
      <c r="K42" s="47"/>
      <c r="L42" s="47"/>
      <c r="M42" s="47"/>
      <c r="N42" s="47"/>
    </row>
    <row r="43" spans="1:14" ht="15">
      <c r="A43" s="792"/>
      <c r="B43" s="47">
        <v>41</v>
      </c>
      <c r="C43" s="47"/>
      <c r="D43" s="47"/>
      <c r="E43" s="47"/>
      <c r="F43" s="47"/>
      <c r="G43" s="47"/>
      <c r="H43" s="47"/>
      <c r="I43" s="47"/>
      <c r="J43" s="47"/>
      <c r="K43" s="47"/>
      <c r="L43" s="47"/>
      <c r="M43" s="47"/>
      <c r="N43" s="47"/>
    </row>
    <row r="44" spans="1:14" ht="15">
      <c r="A44" s="792"/>
      <c r="B44" s="48">
        <v>42</v>
      </c>
      <c r="C44" s="47"/>
      <c r="D44" s="47"/>
      <c r="E44" s="47"/>
      <c r="F44" s="47"/>
      <c r="G44" s="47"/>
      <c r="H44" s="47"/>
      <c r="I44" s="47"/>
      <c r="J44" s="47"/>
      <c r="K44" s="47"/>
      <c r="L44" s="47"/>
      <c r="M44" s="47"/>
      <c r="N44" s="47"/>
    </row>
    <row r="45" spans="1:14" ht="15">
      <c r="A45" s="791" t="s">
        <v>532</v>
      </c>
      <c r="B45" s="12">
        <v>43</v>
      </c>
      <c r="C45" s="12"/>
      <c r="D45" s="12"/>
      <c r="E45" s="12"/>
      <c r="F45" s="12"/>
      <c r="G45" s="12"/>
      <c r="H45" s="12"/>
      <c r="I45" s="12"/>
      <c r="J45" s="12"/>
      <c r="K45" s="12"/>
      <c r="L45" s="12"/>
      <c r="M45" s="12"/>
      <c r="N45" s="12"/>
    </row>
    <row r="46" spans="1:14" ht="15">
      <c r="A46" s="791"/>
      <c r="B46" s="12">
        <v>44</v>
      </c>
      <c r="C46" s="12"/>
      <c r="D46" s="12"/>
      <c r="E46" s="12"/>
      <c r="F46" s="12"/>
      <c r="G46" s="12"/>
      <c r="H46" s="12"/>
      <c r="I46" s="12"/>
      <c r="J46" s="12"/>
      <c r="K46" s="12"/>
      <c r="L46" s="12"/>
      <c r="M46" s="12"/>
      <c r="N46" s="12"/>
    </row>
  </sheetData>
  <sheetProtection/>
  <mergeCells count="15">
    <mergeCell ref="A45:A46"/>
    <mergeCell ref="A27:A31"/>
    <mergeCell ref="A32:A34"/>
    <mergeCell ref="A35:A37"/>
    <mergeCell ref="A38:A40"/>
    <mergeCell ref="A41:A44"/>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60" zoomScaleNormal="60" zoomScalePageLayoutView="0" workbookViewId="0" topLeftCell="J34">
      <selection activeCell="K1" sqref="K1"/>
    </sheetView>
  </sheetViews>
  <sheetFormatPr defaultColWidth="10.8515625" defaultRowHeight="15"/>
  <cols>
    <col min="1" max="1" width="38.421875" style="50" customWidth="1"/>
    <col min="2" max="2" width="15.421875" style="50" customWidth="1"/>
    <col min="3" max="3" width="20.7109375" style="50" customWidth="1"/>
    <col min="4" max="4" width="22.00390625" style="50" customWidth="1"/>
    <col min="5" max="14" width="20.7109375" style="50" customWidth="1"/>
    <col min="15" max="15" width="16.140625" style="50" customWidth="1"/>
    <col min="16" max="21" width="18.140625" style="50" customWidth="1"/>
    <col min="22" max="22" width="28.57421875" style="50" customWidth="1"/>
    <col min="23" max="27" width="18.140625" style="50" customWidth="1"/>
    <col min="28" max="28" width="22.7109375" style="50" customWidth="1"/>
    <col min="29" max="29" width="19.00390625" style="50" customWidth="1"/>
    <col min="30" max="30" width="19.421875" style="50" customWidth="1"/>
    <col min="31" max="31" width="6.28125" style="50" bestFit="1" customWidth="1"/>
    <col min="32" max="32" width="22.8515625" style="50" customWidth="1"/>
    <col min="33" max="33" width="18.421875" style="50" bestFit="1" customWidth="1"/>
    <col min="34" max="34" width="22.28125" style="50" customWidth="1"/>
    <col min="35" max="35" width="18.421875" style="50" bestFit="1" customWidth="1"/>
    <col min="36" max="36" width="5.7109375" style="50" customWidth="1"/>
    <col min="37" max="37" width="18.421875" style="50" bestFit="1" customWidth="1"/>
    <col min="38" max="38" width="4.7109375" style="50" customWidth="1"/>
    <col min="39" max="39" width="23.00390625" style="50" bestFit="1" customWidth="1"/>
    <col min="40" max="40" width="10.8515625" style="50" customWidth="1"/>
    <col min="41" max="41" width="18.421875" style="50" bestFit="1" customWidth="1"/>
    <col min="42" max="42" width="16.140625" style="50" customWidth="1"/>
    <col min="43" max="16384" width="10.8515625" style="50" customWidth="1"/>
  </cols>
  <sheetData>
    <row r="1" spans="1:30" ht="32.25" customHeight="1" thickBot="1">
      <c r="A1" s="489"/>
      <c r="B1" s="492" t="s">
        <v>0</v>
      </c>
      <c r="C1" s="493"/>
      <c r="D1" s="493"/>
      <c r="E1" s="493"/>
      <c r="F1" s="493"/>
      <c r="G1" s="493"/>
      <c r="H1" s="493"/>
      <c r="I1" s="493"/>
      <c r="J1" s="493"/>
      <c r="K1" s="493"/>
      <c r="L1" s="493"/>
      <c r="M1" s="493"/>
      <c r="N1" s="493"/>
      <c r="O1" s="493"/>
      <c r="P1" s="493"/>
      <c r="Q1" s="493"/>
      <c r="R1" s="493"/>
      <c r="S1" s="493"/>
      <c r="T1" s="493"/>
      <c r="U1" s="493"/>
      <c r="V1" s="493"/>
      <c r="W1" s="493"/>
      <c r="X1" s="493"/>
      <c r="Y1" s="493"/>
      <c r="Z1" s="493"/>
      <c r="AA1" s="494"/>
      <c r="AB1" s="495" t="s">
        <v>82</v>
      </c>
      <c r="AC1" s="496"/>
      <c r="AD1" s="497"/>
    </row>
    <row r="2" spans="1:30" ht="30.75" customHeight="1" thickBot="1">
      <c r="A2" s="490"/>
      <c r="B2" s="492" t="s">
        <v>2</v>
      </c>
      <c r="C2" s="493"/>
      <c r="D2" s="493"/>
      <c r="E2" s="493"/>
      <c r="F2" s="493"/>
      <c r="G2" s="493"/>
      <c r="H2" s="493"/>
      <c r="I2" s="493"/>
      <c r="J2" s="493"/>
      <c r="K2" s="493"/>
      <c r="L2" s="493"/>
      <c r="M2" s="493"/>
      <c r="N2" s="493"/>
      <c r="O2" s="493"/>
      <c r="P2" s="493"/>
      <c r="Q2" s="493"/>
      <c r="R2" s="493"/>
      <c r="S2" s="493"/>
      <c r="T2" s="493"/>
      <c r="U2" s="493"/>
      <c r="V2" s="493"/>
      <c r="W2" s="493"/>
      <c r="X2" s="493"/>
      <c r="Y2" s="493"/>
      <c r="Z2" s="493"/>
      <c r="AA2" s="494"/>
      <c r="AB2" s="498" t="s">
        <v>83</v>
      </c>
      <c r="AC2" s="499"/>
      <c r="AD2" s="500"/>
    </row>
    <row r="3" spans="1:30" ht="24" customHeight="1">
      <c r="A3" s="490"/>
      <c r="B3" s="501" t="s">
        <v>4</v>
      </c>
      <c r="C3" s="502"/>
      <c r="D3" s="502"/>
      <c r="E3" s="502"/>
      <c r="F3" s="502"/>
      <c r="G3" s="502"/>
      <c r="H3" s="502"/>
      <c r="I3" s="502"/>
      <c r="J3" s="502"/>
      <c r="K3" s="502"/>
      <c r="L3" s="502"/>
      <c r="M3" s="502"/>
      <c r="N3" s="502"/>
      <c r="O3" s="502"/>
      <c r="P3" s="502"/>
      <c r="Q3" s="502"/>
      <c r="R3" s="502"/>
      <c r="S3" s="502"/>
      <c r="T3" s="502"/>
      <c r="U3" s="502"/>
      <c r="V3" s="502"/>
      <c r="W3" s="502"/>
      <c r="X3" s="502"/>
      <c r="Y3" s="502"/>
      <c r="Z3" s="502"/>
      <c r="AA3" s="503"/>
      <c r="AB3" s="498" t="s">
        <v>84</v>
      </c>
      <c r="AC3" s="499"/>
      <c r="AD3" s="500"/>
    </row>
    <row r="4" spans="1:30" ht="21.75" customHeight="1" thickBot="1">
      <c r="A4" s="491"/>
      <c r="B4" s="504"/>
      <c r="C4" s="505"/>
      <c r="D4" s="505"/>
      <c r="E4" s="505"/>
      <c r="F4" s="505"/>
      <c r="G4" s="505"/>
      <c r="H4" s="505"/>
      <c r="I4" s="505"/>
      <c r="J4" s="505"/>
      <c r="K4" s="505"/>
      <c r="L4" s="505"/>
      <c r="M4" s="505"/>
      <c r="N4" s="505"/>
      <c r="O4" s="505"/>
      <c r="P4" s="505"/>
      <c r="Q4" s="505"/>
      <c r="R4" s="505"/>
      <c r="S4" s="505"/>
      <c r="T4" s="505"/>
      <c r="U4" s="505"/>
      <c r="V4" s="505"/>
      <c r="W4" s="505"/>
      <c r="X4" s="505"/>
      <c r="Y4" s="505"/>
      <c r="Z4" s="505"/>
      <c r="AA4" s="506"/>
      <c r="AB4" s="507" t="s">
        <v>6</v>
      </c>
      <c r="AC4" s="508"/>
      <c r="AD4" s="509"/>
    </row>
    <row r="5" spans="1:30" ht="9" customHeight="1" thickBot="1">
      <c r="A5" s="173"/>
      <c r="B5" s="174"/>
      <c r="C5" s="175"/>
      <c r="D5" s="176"/>
      <c r="E5" s="176"/>
      <c r="F5" s="176"/>
      <c r="G5" s="176"/>
      <c r="H5" s="176"/>
      <c r="I5" s="176"/>
      <c r="J5" s="176"/>
      <c r="K5" s="176"/>
      <c r="L5" s="176"/>
      <c r="M5" s="176"/>
      <c r="N5" s="176"/>
      <c r="O5" s="176"/>
      <c r="P5" s="176"/>
      <c r="Q5" s="176"/>
      <c r="R5" s="176"/>
      <c r="S5" s="176"/>
      <c r="T5" s="176"/>
      <c r="U5" s="176"/>
      <c r="V5" s="176"/>
      <c r="W5" s="176"/>
      <c r="X5" s="176"/>
      <c r="Y5" s="176"/>
      <c r="Z5" s="176"/>
      <c r="AA5" s="176"/>
      <c r="AB5" s="177"/>
      <c r="AC5" s="178"/>
      <c r="AD5" s="179"/>
    </row>
    <row r="6" spans="1:30" ht="9" customHeight="1" thickBot="1">
      <c r="A6" s="180"/>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81"/>
      <c r="AD6" s="182"/>
    </row>
    <row r="7" spans="1:30" ht="15">
      <c r="A7" s="510" t="s">
        <v>20</v>
      </c>
      <c r="B7" s="511"/>
      <c r="C7" s="525" t="s">
        <v>39</v>
      </c>
      <c r="D7" s="510" t="s">
        <v>8</v>
      </c>
      <c r="E7" s="528"/>
      <c r="F7" s="528"/>
      <c r="G7" s="528"/>
      <c r="H7" s="511"/>
      <c r="I7" s="531">
        <v>45084</v>
      </c>
      <c r="J7" s="532"/>
      <c r="K7" s="510" t="s">
        <v>10</v>
      </c>
      <c r="L7" s="511"/>
      <c r="M7" s="368" t="s">
        <v>11</v>
      </c>
      <c r="N7" s="369"/>
      <c r="O7" s="359"/>
      <c r="P7" s="360"/>
      <c r="Q7" s="176"/>
      <c r="R7" s="176"/>
      <c r="S7" s="176"/>
      <c r="T7" s="176"/>
      <c r="U7" s="176"/>
      <c r="V7" s="176"/>
      <c r="W7" s="176"/>
      <c r="X7" s="176"/>
      <c r="Y7" s="176"/>
      <c r="Z7" s="176"/>
      <c r="AA7" s="176"/>
      <c r="AB7" s="176"/>
      <c r="AC7" s="181"/>
      <c r="AD7" s="182"/>
    </row>
    <row r="8" spans="1:30" ht="15">
      <c r="A8" s="512"/>
      <c r="B8" s="513"/>
      <c r="C8" s="526"/>
      <c r="D8" s="512"/>
      <c r="E8" s="529"/>
      <c r="F8" s="529"/>
      <c r="G8" s="529"/>
      <c r="H8" s="513"/>
      <c r="I8" s="533"/>
      <c r="J8" s="534"/>
      <c r="K8" s="512"/>
      <c r="L8" s="513"/>
      <c r="M8" s="366" t="s">
        <v>12</v>
      </c>
      <c r="N8" s="367"/>
      <c r="O8" s="352"/>
      <c r="P8" s="353"/>
      <c r="Q8" s="176"/>
      <c r="R8" s="176"/>
      <c r="S8" s="176"/>
      <c r="T8" s="176"/>
      <c r="U8" s="176"/>
      <c r="V8" s="176"/>
      <c r="W8" s="176"/>
      <c r="X8" s="176"/>
      <c r="Y8" s="176"/>
      <c r="Z8" s="176"/>
      <c r="AA8" s="176"/>
      <c r="AB8" s="176"/>
      <c r="AC8" s="181"/>
      <c r="AD8" s="182"/>
    </row>
    <row r="9" spans="1:30" ht="15">
      <c r="A9" s="514"/>
      <c r="B9" s="515"/>
      <c r="C9" s="527"/>
      <c r="D9" s="514"/>
      <c r="E9" s="530"/>
      <c r="F9" s="530"/>
      <c r="G9" s="530"/>
      <c r="H9" s="515"/>
      <c r="I9" s="535"/>
      <c r="J9" s="536"/>
      <c r="K9" s="514"/>
      <c r="L9" s="515"/>
      <c r="M9" s="361" t="s">
        <v>13</v>
      </c>
      <c r="N9" s="362"/>
      <c r="O9" s="354" t="s">
        <v>85</v>
      </c>
      <c r="P9" s="355"/>
      <c r="Q9" s="176"/>
      <c r="R9" s="176"/>
      <c r="S9" s="176"/>
      <c r="T9" s="176"/>
      <c r="U9" s="176"/>
      <c r="V9" s="176"/>
      <c r="W9" s="176"/>
      <c r="X9" s="176"/>
      <c r="Y9" s="176"/>
      <c r="Z9" s="176"/>
      <c r="AA9" s="176"/>
      <c r="AB9" s="176"/>
      <c r="AC9" s="181"/>
      <c r="AD9" s="182"/>
    </row>
    <row r="10" spans="1:30" ht="15" customHeight="1" thickBot="1">
      <c r="A10" s="183"/>
      <c r="B10" s="184"/>
      <c r="C10" s="184"/>
      <c r="D10" s="185"/>
      <c r="E10" s="185"/>
      <c r="F10" s="185"/>
      <c r="G10" s="185"/>
      <c r="H10" s="185"/>
      <c r="I10" s="186"/>
      <c r="J10" s="186"/>
      <c r="K10" s="185"/>
      <c r="L10" s="185"/>
      <c r="M10" s="187"/>
      <c r="N10" s="187"/>
      <c r="O10" s="188"/>
      <c r="P10" s="188"/>
      <c r="Q10" s="184"/>
      <c r="R10" s="184"/>
      <c r="S10" s="184"/>
      <c r="T10" s="184"/>
      <c r="U10" s="184"/>
      <c r="V10" s="184"/>
      <c r="W10" s="184"/>
      <c r="X10" s="184"/>
      <c r="Y10" s="184"/>
      <c r="Z10" s="184"/>
      <c r="AA10" s="184"/>
      <c r="AB10" s="184"/>
      <c r="AC10" s="189"/>
      <c r="AD10" s="190"/>
    </row>
    <row r="11" spans="1:30" ht="15" customHeight="1">
      <c r="A11" s="510" t="s">
        <v>7</v>
      </c>
      <c r="B11" s="511"/>
      <c r="C11" s="516" t="s">
        <v>86</v>
      </c>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8"/>
    </row>
    <row r="12" spans="1:30" ht="15" customHeight="1">
      <c r="A12" s="512"/>
      <c r="B12" s="513"/>
      <c r="C12" s="519"/>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1"/>
    </row>
    <row r="13" spans="1:30" ht="15" customHeight="1" thickBot="1">
      <c r="A13" s="514"/>
      <c r="B13" s="515"/>
      <c r="C13" s="522"/>
      <c r="D13" s="523"/>
      <c r="E13" s="523"/>
      <c r="F13" s="523"/>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4"/>
    </row>
    <row r="14" spans="1:30" ht="9" customHeight="1" thickBot="1">
      <c r="A14" s="191"/>
      <c r="B14" s="192"/>
      <c r="C14" s="193"/>
      <c r="D14" s="193"/>
      <c r="E14" s="193"/>
      <c r="F14" s="193"/>
      <c r="G14" s="193"/>
      <c r="H14" s="193"/>
      <c r="I14" s="193"/>
      <c r="J14" s="193"/>
      <c r="K14" s="193"/>
      <c r="L14" s="193"/>
      <c r="M14" s="194"/>
      <c r="N14" s="194"/>
      <c r="O14" s="194"/>
      <c r="P14" s="194"/>
      <c r="Q14" s="194"/>
      <c r="R14" s="195"/>
      <c r="S14" s="195"/>
      <c r="T14" s="195"/>
      <c r="U14" s="195"/>
      <c r="V14" s="195"/>
      <c r="W14" s="195"/>
      <c r="X14" s="195"/>
      <c r="Y14" s="185"/>
      <c r="Z14" s="185"/>
      <c r="AA14" s="185"/>
      <c r="AB14" s="185"/>
      <c r="AC14" s="185"/>
      <c r="AD14" s="196"/>
    </row>
    <row r="15" spans="1:30" ht="39" customHeight="1" thickBot="1">
      <c r="A15" s="541" t="s">
        <v>14</v>
      </c>
      <c r="B15" s="542"/>
      <c r="C15" s="553" t="s">
        <v>87</v>
      </c>
      <c r="D15" s="554"/>
      <c r="E15" s="554"/>
      <c r="F15" s="554"/>
      <c r="G15" s="554"/>
      <c r="H15" s="554"/>
      <c r="I15" s="554"/>
      <c r="J15" s="554"/>
      <c r="K15" s="555"/>
      <c r="L15" s="546" t="s">
        <v>15</v>
      </c>
      <c r="M15" s="547"/>
      <c r="N15" s="547"/>
      <c r="O15" s="547"/>
      <c r="P15" s="547"/>
      <c r="Q15" s="548"/>
      <c r="R15" s="556" t="s">
        <v>88</v>
      </c>
      <c r="S15" s="557"/>
      <c r="T15" s="557"/>
      <c r="U15" s="557"/>
      <c r="V15" s="557"/>
      <c r="W15" s="557"/>
      <c r="X15" s="558"/>
      <c r="Y15" s="546" t="s">
        <v>16</v>
      </c>
      <c r="Z15" s="548"/>
      <c r="AA15" s="537" t="s">
        <v>89</v>
      </c>
      <c r="AB15" s="538"/>
      <c r="AC15" s="538"/>
      <c r="AD15" s="539"/>
    </row>
    <row r="16" spans="1:30" ht="9" customHeight="1" thickBot="1">
      <c r="A16" s="180"/>
      <c r="B16" s="176"/>
      <c r="C16" s="540"/>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197"/>
      <c r="AD16" s="198"/>
    </row>
    <row r="17" spans="1:30" s="199" customFormat="1" ht="37.5" customHeight="1" thickBot="1">
      <c r="A17" s="541" t="s">
        <v>17</v>
      </c>
      <c r="B17" s="542"/>
      <c r="C17" s="543" t="s">
        <v>90</v>
      </c>
      <c r="D17" s="544"/>
      <c r="E17" s="544"/>
      <c r="F17" s="544"/>
      <c r="G17" s="544"/>
      <c r="H17" s="544"/>
      <c r="I17" s="544"/>
      <c r="J17" s="544"/>
      <c r="K17" s="544"/>
      <c r="L17" s="544"/>
      <c r="M17" s="544"/>
      <c r="N17" s="544"/>
      <c r="O17" s="544"/>
      <c r="P17" s="544"/>
      <c r="Q17" s="545"/>
      <c r="R17" s="546" t="s">
        <v>91</v>
      </c>
      <c r="S17" s="547"/>
      <c r="T17" s="547"/>
      <c r="U17" s="547"/>
      <c r="V17" s="548"/>
      <c r="W17" s="549">
        <v>20</v>
      </c>
      <c r="X17" s="550"/>
      <c r="Y17" s="547" t="s">
        <v>19</v>
      </c>
      <c r="Z17" s="547"/>
      <c r="AA17" s="547"/>
      <c r="AB17" s="548"/>
      <c r="AC17" s="551">
        <v>0.3</v>
      </c>
      <c r="AD17" s="552"/>
    </row>
    <row r="18" spans="1:30"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2" ht="31.5" customHeight="1" thickBot="1">
      <c r="A19" s="546" t="s">
        <v>22</v>
      </c>
      <c r="B19" s="547"/>
      <c r="C19" s="547"/>
      <c r="D19" s="547"/>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8"/>
      <c r="AE19" s="83"/>
      <c r="AF19" s="83"/>
    </row>
    <row r="20" spans="1:32" ht="31.5" customHeight="1" thickBot="1">
      <c r="A20" s="200"/>
      <c r="B20" s="181"/>
      <c r="C20" s="559" t="s">
        <v>92</v>
      </c>
      <c r="D20" s="560"/>
      <c r="E20" s="560"/>
      <c r="F20" s="560"/>
      <c r="G20" s="560"/>
      <c r="H20" s="560"/>
      <c r="I20" s="560"/>
      <c r="J20" s="560"/>
      <c r="K20" s="560"/>
      <c r="L20" s="560"/>
      <c r="M20" s="560"/>
      <c r="N20" s="560"/>
      <c r="O20" s="560"/>
      <c r="P20" s="561"/>
      <c r="Q20" s="562" t="s">
        <v>93</v>
      </c>
      <c r="R20" s="563"/>
      <c r="S20" s="563"/>
      <c r="T20" s="563"/>
      <c r="U20" s="563"/>
      <c r="V20" s="563"/>
      <c r="W20" s="563"/>
      <c r="X20" s="563"/>
      <c r="Y20" s="563"/>
      <c r="Z20" s="563"/>
      <c r="AA20" s="563"/>
      <c r="AB20" s="563"/>
      <c r="AC20" s="563"/>
      <c r="AD20" s="564"/>
      <c r="AE20" s="83"/>
      <c r="AF20" s="83"/>
    </row>
    <row r="21" spans="1:32" ht="31.5" customHeight="1" thickBot="1">
      <c r="A21" s="180"/>
      <c r="B21" s="176"/>
      <c r="C21" s="201" t="s">
        <v>35</v>
      </c>
      <c r="D21" s="202" t="s">
        <v>36</v>
      </c>
      <c r="E21" s="202" t="s">
        <v>37</v>
      </c>
      <c r="F21" s="202" t="s">
        <v>38</v>
      </c>
      <c r="G21" s="202" t="s">
        <v>39</v>
      </c>
      <c r="H21" s="202" t="s">
        <v>40</v>
      </c>
      <c r="I21" s="202" t="s">
        <v>41</v>
      </c>
      <c r="J21" s="202" t="s">
        <v>42</v>
      </c>
      <c r="K21" s="202" t="s">
        <v>43</v>
      </c>
      <c r="L21" s="202" t="s">
        <v>44</v>
      </c>
      <c r="M21" s="202" t="s">
        <v>45</v>
      </c>
      <c r="N21" s="202" t="s">
        <v>46</v>
      </c>
      <c r="O21" s="202" t="s">
        <v>33</v>
      </c>
      <c r="P21" s="203" t="s">
        <v>94</v>
      </c>
      <c r="Q21" s="201" t="s">
        <v>35</v>
      </c>
      <c r="R21" s="202" t="s">
        <v>36</v>
      </c>
      <c r="S21" s="202" t="s">
        <v>37</v>
      </c>
      <c r="T21" s="202" t="s">
        <v>38</v>
      </c>
      <c r="U21" s="202" t="s">
        <v>39</v>
      </c>
      <c r="V21" s="202" t="s">
        <v>40</v>
      </c>
      <c r="W21" s="202" t="s">
        <v>41</v>
      </c>
      <c r="X21" s="202" t="s">
        <v>42</v>
      </c>
      <c r="Y21" s="202" t="s">
        <v>43</v>
      </c>
      <c r="Z21" s="202" t="s">
        <v>44</v>
      </c>
      <c r="AA21" s="202" t="s">
        <v>45</v>
      </c>
      <c r="AB21" s="202" t="s">
        <v>46</v>
      </c>
      <c r="AC21" s="202" t="s">
        <v>33</v>
      </c>
      <c r="AD21" s="203" t="s">
        <v>94</v>
      </c>
      <c r="AE21" s="204"/>
      <c r="AF21" s="204"/>
    </row>
    <row r="22" spans="1:34" ht="31.5" customHeight="1">
      <c r="A22" s="565" t="s">
        <v>95</v>
      </c>
      <c r="B22" s="566"/>
      <c r="C22" s="205"/>
      <c r="D22" s="206"/>
      <c r="E22" s="206"/>
      <c r="F22" s="206"/>
      <c r="G22" s="206"/>
      <c r="H22" s="206"/>
      <c r="I22" s="206"/>
      <c r="J22" s="206"/>
      <c r="K22" s="206"/>
      <c r="L22" s="206"/>
      <c r="M22" s="206"/>
      <c r="N22" s="206"/>
      <c r="O22" s="206">
        <f>SUM(C22:N22)</f>
        <v>0</v>
      </c>
      <c r="P22" s="207"/>
      <c r="Q22" s="205">
        <v>101970000</v>
      </c>
      <c r="R22" s="205">
        <v>191393334</v>
      </c>
      <c r="S22" s="206">
        <v>80986666</v>
      </c>
      <c r="T22" s="206"/>
      <c r="U22" s="206">
        <v>-20925334</v>
      </c>
      <c r="V22" s="206"/>
      <c r="W22" s="206"/>
      <c r="X22" s="206"/>
      <c r="Y22" s="206"/>
      <c r="Z22" s="206"/>
      <c r="AA22" s="206"/>
      <c r="AB22" s="206"/>
      <c r="AC22" s="206">
        <f>SUM(Q22:AB22)</f>
        <v>353424666</v>
      </c>
      <c r="AD22" s="208"/>
      <c r="AE22" s="204"/>
      <c r="AF22" s="204"/>
      <c r="AG22" s="209"/>
      <c r="AH22" s="210"/>
    </row>
    <row r="23" spans="1:32" ht="31.5" customHeight="1">
      <c r="A23" s="567" t="s">
        <v>96</v>
      </c>
      <c r="B23" s="568"/>
      <c r="C23" s="211"/>
      <c r="D23" s="212"/>
      <c r="E23" s="212"/>
      <c r="F23" s="212"/>
      <c r="G23" s="212"/>
      <c r="H23" s="212"/>
      <c r="I23" s="212"/>
      <c r="J23" s="212"/>
      <c r="K23" s="212"/>
      <c r="L23" s="212"/>
      <c r="M23" s="212"/>
      <c r="N23" s="212"/>
      <c r="O23" s="212">
        <f>SUM(C23:N23)</f>
        <v>0</v>
      </c>
      <c r="P23" s="213" t="str">
        <f>_xlfn.IFERROR(O23/(SUMIF(C23:N23,"&gt;0",C22:N22))," ")</f>
        <v> </v>
      </c>
      <c r="Q23" s="211">
        <v>101970000</v>
      </c>
      <c r="R23" s="212">
        <v>191393334</v>
      </c>
      <c r="S23" s="212">
        <v>65160000</v>
      </c>
      <c r="T23" s="212">
        <v>-5098668</v>
      </c>
      <c r="U23" s="212"/>
      <c r="V23" s="212"/>
      <c r="W23" s="212"/>
      <c r="X23" s="212"/>
      <c r="Y23" s="212"/>
      <c r="Z23" s="212"/>
      <c r="AA23" s="212"/>
      <c r="AB23" s="212"/>
      <c r="AC23" s="212">
        <f>SUM(Q23:AB23)</f>
        <v>353424666</v>
      </c>
      <c r="AD23" s="214">
        <f>_xlfn.IFERROR(AC23/(SUMIF(Q23:AB23,"&gt;0",Q22:AB22))," ")</f>
        <v>0.9441022198477361</v>
      </c>
      <c r="AE23" s="204"/>
      <c r="AF23" s="204"/>
    </row>
    <row r="24" spans="1:32" ht="31.5" customHeight="1">
      <c r="A24" s="567" t="s">
        <v>97</v>
      </c>
      <c r="B24" s="568"/>
      <c r="C24" s="211"/>
      <c r="D24" s="212"/>
      <c r="E24" s="212"/>
      <c r="F24" s="212"/>
      <c r="G24" s="212"/>
      <c r="H24" s="212"/>
      <c r="I24" s="212"/>
      <c r="J24" s="212"/>
      <c r="K24" s="212"/>
      <c r="L24" s="212"/>
      <c r="M24" s="212"/>
      <c r="N24" s="212"/>
      <c r="O24" s="212">
        <f>SUM(C24:N24)</f>
        <v>0</v>
      </c>
      <c r="P24" s="215"/>
      <c r="Q24" s="211"/>
      <c r="R24" s="205">
        <v>1854000</v>
      </c>
      <c r="S24" s="205">
        <v>33402000</v>
      </c>
      <c r="T24" s="205">
        <v>27450000</v>
      </c>
      <c r="U24" s="205">
        <v>33966000</v>
      </c>
      <c r="V24" s="205">
        <v>32074333</v>
      </c>
      <c r="W24" s="205">
        <v>32074333</v>
      </c>
      <c r="X24" s="205">
        <v>32074333</v>
      </c>
      <c r="Y24" s="205">
        <v>32074333</v>
      </c>
      <c r="Z24" s="205">
        <v>32074333</v>
      </c>
      <c r="AA24" s="205">
        <v>32074333</v>
      </c>
      <c r="AB24" s="205">
        <v>64306668</v>
      </c>
      <c r="AC24" s="212">
        <f>SUM(Q24:AB24)</f>
        <v>353424666</v>
      </c>
      <c r="AD24" s="214"/>
      <c r="AE24" s="204"/>
      <c r="AF24" s="204"/>
    </row>
    <row r="25" spans="1:32" ht="31.5" customHeight="1" thickBot="1">
      <c r="A25" s="569" t="s">
        <v>98</v>
      </c>
      <c r="B25" s="570"/>
      <c r="C25" s="216"/>
      <c r="D25" s="217"/>
      <c r="E25" s="217"/>
      <c r="F25" s="217"/>
      <c r="G25" s="217"/>
      <c r="H25" s="217"/>
      <c r="I25" s="217"/>
      <c r="J25" s="217"/>
      <c r="K25" s="217"/>
      <c r="L25" s="217"/>
      <c r="M25" s="217"/>
      <c r="N25" s="217"/>
      <c r="O25" s="217">
        <f>SUM(C25:N25)</f>
        <v>0</v>
      </c>
      <c r="P25" s="218" t="str">
        <f>_xlfn.IFERROR(O25/(SUMIF(C25:N25,"&gt;0",C24:N24))," ")</f>
        <v> </v>
      </c>
      <c r="Q25" s="216"/>
      <c r="R25" s="217">
        <v>1854000</v>
      </c>
      <c r="S25" s="217">
        <v>14194000</v>
      </c>
      <c r="T25" s="217">
        <v>26214000</v>
      </c>
      <c r="U25" s="217">
        <v>31282000</v>
      </c>
      <c r="V25" s="217"/>
      <c r="W25" s="217"/>
      <c r="X25" s="217"/>
      <c r="Y25" s="217"/>
      <c r="Z25" s="217"/>
      <c r="AA25" s="217"/>
      <c r="AB25" s="217"/>
      <c r="AC25" s="217">
        <f>SUM(Q25:AB25)</f>
        <v>73544000</v>
      </c>
      <c r="AD25" s="219">
        <f>_xlfn.IFERROR(AC25/(SUMIF(Q25:AB25,"&gt;0",Q24:AB24))," ")</f>
        <v>0.7607580271433301</v>
      </c>
      <c r="AE25" s="204"/>
      <c r="AF25" s="204"/>
    </row>
    <row r="26" spans="1:30" ht="31.5" customHeight="1" thickBot="1">
      <c r="A26" s="180"/>
      <c r="B26" s="176"/>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181"/>
      <c r="AD26" s="190"/>
    </row>
    <row r="27" spans="1:30" ht="33.75" customHeight="1">
      <c r="A27" s="571" t="s">
        <v>29</v>
      </c>
      <c r="B27" s="572"/>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4"/>
    </row>
    <row r="28" spans="1:30" ht="15" customHeight="1">
      <c r="A28" s="575" t="s">
        <v>30</v>
      </c>
      <c r="B28" s="577" t="s">
        <v>31</v>
      </c>
      <c r="C28" s="578"/>
      <c r="D28" s="568" t="s">
        <v>99</v>
      </c>
      <c r="E28" s="581"/>
      <c r="F28" s="581"/>
      <c r="G28" s="581"/>
      <c r="H28" s="581"/>
      <c r="I28" s="581"/>
      <c r="J28" s="581"/>
      <c r="K28" s="581"/>
      <c r="L28" s="581"/>
      <c r="M28" s="581"/>
      <c r="N28" s="581"/>
      <c r="O28" s="582"/>
      <c r="P28" s="583" t="s">
        <v>33</v>
      </c>
      <c r="Q28" s="577" t="s">
        <v>34</v>
      </c>
      <c r="R28" s="584"/>
      <c r="S28" s="584"/>
      <c r="T28" s="584"/>
      <c r="U28" s="584"/>
      <c r="V28" s="584"/>
      <c r="W28" s="584"/>
      <c r="X28" s="584"/>
      <c r="Y28" s="584"/>
      <c r="Z28" s="584"/>
      <c r="AA28" s="584"/>
      <c r="AB28" s="584"/>
      <c r="AC28" s="584"/>
      <c r="AD28" s="585"/>
    </row>
    <row r="29" spans="1:30" ht="27" customHeight="1">
      <c r="A29" s="576"/>
      <c r="B29" s="579"/>
      <c r="C29" s="580"/>
      <c r="D29" s="221" t="s">
        <v>35</v>
      </c>
      <c r="E29" s="221" t="s">
        <v>36</v>
      </c>
      <c r="F29" s="221" t="s">
        <v>37</v>
      </c>
      <c r="G29" s="221" t="s">
        <v>38</v>
      </c>
      <c r="H29" s="221" t="s">
        <v>39</v>
      </c>
      <c r="I29" s="221" t="s">
        <v>40</v>
      </c>
      <c r="J29" s="221" t="s">
        <v>41</v>
      </c>
      <c r="K29" s="221" t="s">
        <v>42</v>
      </c>
      <c r="L29" s="221" t="s">
        <v>43</v>
      </c>
      <c r="M29" s="221" t="s">
        <v>44</v>
      </c>
      <c r="N29" s="221" t="s">
        <v>45</v>
      </c>
      <c r="O29" s="221" t="s">
        <v>46</v>
      </c>
      <c r="P29" s="582"/>
      <c r="Q29" s="579"/>
      <c r="R29" s="586"/>
      <c r="S29" s="586"/>
      <c r="T29" s="586"/>
      <c r="U29" s="586"/>
      <c r="V29" s="586"/>
      <c r="W29" s="586"/>
      <c r="X29" s="586"/>
      <c r="Y29" s="586"/>
      <c r="Z29" s="586"/>
      <c r="AA29" s="586"/>
      <c r="AB29" s="586"/>
      <c r="AC29" s="586"/>
      <c r="AD29" s="587"/>
    </row>
    <row r="30" spans="1:30" ht="42" customHeight="1" thickBot="1">
      <c r="A30" s="222"/>
      <c r="B30" s="588"/>
      <c r="C30" s="589"/>
      <c r="D30" s="223"/>
      <c r="E30" s="223"/>
      <c r="F30" s="223"/>
      <c r="G30" s="223"/>
      <c r="H30" s="223"/>
      <c r="I30" s="223"/>
      <c r="J30" s="223"/>
      <c r="K30" s="223"/>
      <c r="L30" s="223"/>
      <c r="M30" s="223"/>
      <c r="N30" s="223"/>
      <c r="O30" s="223"/>
      <c r="P30" s="224">
        <f>SUM(D30:O30)</f>
        <v>0</v>
      </c>
      <c r="Q30" s="590"/>
      <c r="R30" s="590"/>
      <c r="S30" s="590"/>
      <c r="T30" s="590"/>
      <c r="U30" s="590"/>
      <c r="V30" s="590"/>
      <c r="W30" s="590"/>
      <c r="X30" s="590"/>
      <c r="Y30" s="590"/>
      <c r="Z30" s="590"/>
      <c r="AA30" s="590"/>
      <c r="AB30" s="590"/>
      <c r="AC30" s="590"/>
      <c r="AD30" s="591"/>
    </row>
    <row r="31" spans="1:30" ht="45" customHeight="1">
      <c r="A31" s="501" t="s">
        <v>48</v>
      </c>
      <c r="B31" s="502"/>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3"/>
    </row>
    <row r="32" spans="1:41" ht="22.5" customHeight="1">
      <c r="A32" s="567" t="s">
        <v>49</v>
      </c>
      <c r="B32" s="583" t="s">
        <v>50</v>
      </c>
      <c r="C32" s="583" t="s">
        <v>31</v>
      </c>
      <c r="D32" s="583" t="s">
        <v>51</v>
      </c>
      <c r="E32" s="583"/>
      <c r="F32" s="583"/>
      <c r="G32" s="583"/>
      <c r="H32" s="583"/>
      <c r="I32" s="583"/>
      <c r="J32" s="583"/>
      <c r="K32" s="583"/>
      <c r="L32" s="583"/>
      <c r="M32" s="583"/>
      <c r="N32" s="583"/>
      <c r="O32" s="583"/>
      <c r="P32" s="583"/>
      <c r="Q32" s="583" t="s">
        <v>52</v>
      </c>
      <c r="R32" s="583"/>
      <c r="S32" s="583"/>
      <c r="T32" s="583"/>
      <c r="U32" s="583"/>
      <c r="V32" s="583"/>
      <c r="W32" s="583"/>
      <c r="X32" s="583"/>
      <c r="Y32" s="583"/>
      <c r="Z32" s="583"/>
      <c r="AA32" s="583"/>
      <c r="AB32" s="583"/>
      <c r="AC32" s="583"/>
      <c r="AD32" s="593"/>
      <c r="AG32" s="225"/>
      <c r="AH32" s="225"/>
      <c r="AI32" s="225"/>
      <c r="AJ32" s="225"/>
      <c r="AK32" s="225"/>
      <c r="AL32" s="225"/>
      <c r="AM32" s="225"/>
      <c r="AN32" s="225"/>
      <c r="AO32" s="225"/>
    </row>
    <row r="33" spans="1:41" ht="27" customHeight="1">
      <c r="A33" s="567"/>
      <c r="B33" s="583"/>
      <c r="C33" s="592"/>
      <c r="D33" s="221" t="s">
        <v>35</v>
      </c>
      <c r="E33" s="221" t="s">
        <v>36</v>
      </c>
      <c r="F33" s="221" t="s">
        <v>37</v>
      </c>
      <c r="G33" s="221" t="s">
        <v>38</v>
      </c>
      <c r="H33" s="221" t="s">
        <v>39</v>
      </c>
      <c r="I33" s="221" t="s">
        <v>40</v>
      </c>
      <c r="J33" s="221" t="s">
        <v>41</v>
      </c>
      <c r="K33" s="221" t="s">
        <v>42</v>
      </c>
      <c r="L33" s="221" t="s">
        <v>43</v>
      </c>
      <c r="M33" s="221" t="s">
        <v>44</v>
      </c>
      <c r="N33" s="221" t="s">
        <v>45</v>
      </c>
      <c r="O33" s="221" t="s">
        <v>46</v>
      </c>
      <c r="P33" s="221" t="s">
        <v>33</v>
      </c>
      <c r="Q33" s="583" t="s">
        <v>100</v>
      </c>
      <c r="R33" s="583"/>
      <c r="S33" s="583"/>
      <c r="T33" s="583" t="s">
        <v>101</v>
      </c>
      <c r="U33" s="583"/>
      <c r="V33" s="583"/>
      <c r="W33" s="579" t="s">
        <v>54</v>
      </c>
      <c r="X33" s="586"/>
      <c r="Y33" s="586"/>
      <c r="Z33" s="580"/>
      <c r="AA33" s="579" t="s">
        <v>55</v>
      </c>
      <c r="AB33" s="586"/>
      <c r="AC33" s="586"/>
      <c r="AD33" s="587"/>
      <c r="AG33" s="225"/>
      <c r="AH33" s="225"/>
      <c r="AI33" s="225"/>
      <c r="AJ33" s="225"/>
      <c r="AK33" s="225"/>
      <c r="AL33" s="225"/>
      <c r="AM33" s="225"/>
      <c r="AN33" s="225"/>
      <c r="AO33" s="225"/>
    </row>
    <row r="34" spans="1:41" ht="83.25" customHeight="1">
      <c r="A34" s="612" t="str">
        <f>C17</f>
        <v>Ofrecer asistencia técnica en las 20 localidades a instancias de participación y/o de coordinación para la promoción de la participación paritaria.</v>
      </c>
      <c r="B34" s="614">
        <v>0.3</v>
      </c>
      <c r="C34" s="226" t="s">
        <v>56</v>
      </c>
      <c r="D34" s="223"/>
      <c r="E34" s="223">
        <v>5</v>
      </c>
      <c r="F34" s="223">
        <v>10</v>
      </c>
      <c r="G34" s="223">
        <v>10</v>
      </c>
      <c r="H34" s="223">
        <v>10</v>
      </c>
      <c r="I34" s="223">
        <v>10</v>
      </c>
      <c r="J34" s="223">
        <v>10</v>
      </c>
      <c r="K34" s="223">
        <v>10</v>
      </c>
      <c r="L34" s="223">
        <v>10</v>
      </c>
      <c r="M34" s="223">
        <v>10</v>
      </c>
      <c r="N34" s="223">
        <v>10</v>
      </c>
      <c r="O34" s="223">
        <v>5</v>
      </c>
      <c r="P34" s="224">
        <v>20</v>
      </c>
      <c r="Q34" s="616" t="s">
        <v>102</v>
      </c>
      <c r="R34" s="617"/>
      <c r="S34" s="618"/>
      <c r="T34" s="622" t="s">
        <v>103</v>
      </c>
      <c r="U34" s="623"/>
      <c r="V34" s="624"/>
      <c r="W34" s="628" t="s">
        <v>104</v>
      </c>
      <c r="X34" s="629"/>
      <c r="Y34" s="629"/>
      <c r="Z34" s="630"/>
      <c r="AA34" s="604" t="s">
        <v>105</v>
      </c>
      <c r="AB34" s="604"/>
      <c r="AC34" s="604"/>
      <c r="AD34" s="605"/>
      <c r="AG34" s="225"/>
      <c r="AH34" s="225"/>
      <c r="AI34" s="225"/>
      <c r="AJ34" s="225"/>
      <c r="AK34" s="225"/>
      <c r="AL34" s="225"/>
      <c r="AM34" s="225"/>
      <c r="AN34" s="225"/>
      <c r="AO34" s="225"/>
    </row>
    <row r="35" spans="1:41" ht="324" customHeight="1">
      <c r="A35" s="613"/>
      <c r="B35" s="615"/>
      <c r="C35" s="227" t="s">
        <v>60</v>
      </c>
      <c r="D35" s="228">
        <v>0</v>
      </c>
      <c r="E35" s="229">
        <v>4</v>
      </c>
      <c r="F35" s="229">
        <v>10</v>
      </c>
      <c r="G35" s="230">
        <v>13</v>
      </c>
      <c r="H35" s="230">
        <v>17</v>
      </c>
      <c r="I35" s="230"/>
      <c r="J35" s="230"/>
      <c r="K35" s="230"/>
      <c r="L35" s="231"/>
      <c r="M35" s="231"/>
      <c r="N35" s="231"/>
      <c r="O35" s="231"/>
      <c r="P35" s="232">
        <v>18</v>
      </c>
      <c r="Q35" s="619"/>
      <c r="R35" s="620"/>
      <c r="S35" s="621"/>
      <c r="T35" s="625"/>
      <c r="U35" s="626"/>
      <c r="V35" s="627"/>
      <c r="W35" s="631"/>
      <c r="X35" s="632"/>
      <c r="Y35" s="632"/>
      <c r="Z35" s="633"/>
      <c r="AA35" s="606"/>
      <c r="AB35" s="606"/>
      <c r="AC35" s="606"/>
      <c r="AD35" s="607"/>
      <c r="AE35" s="49"/>
      <c r="AG35" s="225"/>
      <c r="AH35" s="225"/>
      <c r="AI35" s="225"/>
      <c r="AJ35" s="225"/>
      <c r="AK35" s="225"/>
      <c r="AL35" s="225"/>
      <c r="AM35" s="225"/>
      <c r="AN35" s="225"/>
      <c r="AO35" s="225"/>
    </row>
    <row r="36" spans="1:41" ht="25.5" customHeight="1">
      <c r="A36" s="608" t="s">
        <v>61</v>
      </c>
      <c r="B36" s="609" t="s">
        <v>62</v>
      </c>
      <c r="C36" s="610" t="s">
        <v>63</v>
      </c>
      <c r="D36" s="610"/>
      <c r="E36" s="610"/>
      <c r="F36" s="610"/>
      <c r="G36" s="610"/>
      <c r="H36" s="610"/>
      <c r="I36" s="610"/>
      <c r="J36" s="610"/>
      <c r="K36" s="610"/>
      <c r="L36" s="610"/>
      <c r="M36" s="610"/>
      <c r="N36" s="610"/>
      <c r="O36" s="610"/>
      <c r="P36" s="610"/>
      <c r="Q36" s="579" t="s">
        <v>64</v>
      </c>
      <c r="R36" s="586"/>
      <c r="S36" s="586"/>
      <c r="T36" s="586"/>
      <c r="U36" s="586"/>
      <c r="V36" s="586"/>
      <c r="W36" s="586"/>
      <c r="X36" s="586"/>
      <c r="Y36" s="586"/>
      <c r="Z36" s="586"/>
      <c r="AA36" s="586"/>
      <c r="AB36" s="586"/>
      <c r="AC36" s="586"/>
      <c r="AD36" s="587"/>
      <c r="AG36" s="225"/>
      <c r="AH36" s="225"/>
      <c r="AI36" s="225"/>
      <c r="AJ36" s="225"/>
      <c r="AK36" s="225"/>
      <c r="AL36" s="225"/>
      <c r="AM36" s="225"/>
      <c r="AN36" s="225"/>
      <c r="AO36" s="225"/>
    </row>
    <row r="37" spans="1:41" ht="25.5" customHeight="1">
      <c r="A37" s="567"/>
      <c r="B37" s="610"/>
      <c r="C37" s="221" t="s">
        <v>65</v>
      </c>
      <c r="D37" s="221" t="s">
        <v>66</v>
      </c>
      <c r="E37" s="221" t="s">
        <v>67</v>
      </c>
      <c r="F37" s="221" t="s">
        <v>68</v>
      </c>
      <c r="G37" s="221" t="s">
        <v>69</v>
      </c>
      <c r="H37" s="221" t="s">
        <v>70</v>
      </c>
      <c r="I37" s="221" t="s">
        <v>71</v>
      </c>
      <c r="J37" s="221" t="s">
        <v>72</v>
      </c>
      <c r="K37" s="221" t="s">
        <v>73</v>
      </c>
      <c r="L37" s="221" t="s">
        <v>74</v>
      </c>
      <c r="M37" s="221" t="s">
        <v>75</v>
      </c>
      <c r="N37" s="221" t="s">
        <v>76</v>
      </c>
      <c r="O37" s="221" t="s">
        <v>77</v>
      </c>
      <c r="P37" s="221" t="s">
        <v>78</v>
      </c>
      <c r="Q37" s="568" t="s">
        <v>79</v>
      </c>
      <c r="R37" s="581"/>
      <c r="S37" s="581"/>
      <c r="T37" s="581"/>
      <c r="U37" s="581"/>
      <c r="V37" s="581"/>
      <c r="W37" s="581"/>
      <c r="X37" s="581"/>
      <c r="Y37" s="581"/>
      <c r="Z37" s="581"/>
      <c r="AA37" s="581"/>
      <c r="AB37" s="581"/>
      <c r="AC37" s="581"/>
      <c r="AD37" s="611"/>
      <c r="AG37" s="94"/>
      <c r="AH37" s="94"/>
      <c r="AI37" s="94"/>
      <c r="AJ37" s="94"/>
      <c r="AK37" s="94"/>
      <c r="AL37" s="94"/>
      <c r="AM37" s="94"/>
      <c r="AN37" s="94"/>
      <c r="AO37" s="94"/>
    </row>
    <row r="38" spans="1:41" ht="28.5" customHeight="1">
      <c r="A38" s="594" t="s">
        <v>106</v>
      </c>
      <c r="B38" s="596">
        <v>0.3</v>
      </c>
      <c r="C38" s="226" t="s">
        <v>56</v>
      </c>
      <c r="D38" s="233">
        <v>0</v>
      </c>
      <c r="E38" s="233">
        <v>0.05</v>
      </c>
      <c r="F38" s="233">
        <v>0.1</v>
      </c>
      <c r="G38" s="233">
        <v>0.1</v>
      </c>
      <c r="H38" s="233">
        <v>0.1</v>
      </c>
      <c r="I38" s="233">
        <v>0.1</v>
      </c>
      <c r="J38" s="233">
        <v>0.1</v>
      </c>
      <c r="K38" s="233">
        <v>0.1</v>
      </c>
      <c r="L38" s="233">
        <v>0.1</v>
      </c>
      <c r="M38" s="233">
        <v>0.1</v>
      </c>
      <c r="N38" s="233">
        <v>0.1</v>
      </c>
      <c r="O38" s="233">
        <v>0.05</v>
      </c>
      <c r="P38" s="234">
        <f>SUM(D38:O38)</f>
        <v>0.9999999999999999</v>
      </c>
      <c r="Q38" s="598" t="s">
        <v>107</v>
      </c>
      <c r="R38" s="599"/>
      <c r="S38" s="599"/>
      <c r="T38" s="599"/>
      <c r="U38" s="599"/>
      <c r="V38" s="599"/>
      <c r="W38" s="599"/>
      <c r="X38" s="599"/>
      <c r="Y38" s="599"/>
      <c r="Z38" s="599"/>
      <c r="AA38" s="599"/>
      <c r="AB38" s="599"/>
      <c r="AC38" s="599"/>
      <c r="AD38" s="600"/>
      <c r="AE38" s="235"/>
      <c r="AG38" s="98"/>
      <c r="AH38" s="98"/>
      <c r="AI38" s="98"/>
      <c r="AJ38" s="98"/>
      <c r="AK38" s="98"/>
      <c r="AL38" s="98"/>
      <c r="AM38" s="98"/>
      <c r="AN38" s="98"/>
      <c r="AO38" s="98"/>
    </row>
    <row r="39" spans="1:31" ht="117" customHeight="1" thickBot="1">
      <c r="A39" s="595"/>
      <c r="B39" s="597"/>
      <c r="C39" s="236" t="s">
        <v>60</v>
      </c>
      <c r="D39" s="237">
        <v>0.01</v>
      </c>
      <c r="E39" s="237">
        <v>0.04</v>
      </c>
      <c r="F39" s="237">
        <v>0.1</v>
      </c>
      <c r="G39" s="237">
        <v>0.13</v>
      </c>
      <c r="H39" s="237">
        <f>(H35*H38)/H34</f>
        <v>0.17</v>
      </c>
      <c r="I39" s="237"/>
      <c r="J39" s="237"/>
      <c r="K39" s="237"/>
      <c r="L39" s="237"/>
      <c r="M39" s="237"/>
      <c r="N39" s="237"/>
      <c r="O39" s="237"/>
      <c r="P39" s="238">
        <f>SUM(D39:O39)</f>
        <v>0.45000000000000007</v>
      </c>
      <c r="Q39" s="601"/>
      <c r="R39" s="602"/>
      <c r="S39" s="602"/>
      <c r="T39" s="602"/>
      <c r="U39" s="602"/>
      <c r="V39" s="602"/>
      <c r="W39" s="602"/>
      <c r="X39" s="602"/>
      <c r="Y39" s="602"/>
      <c r="Z39" s="602"/>
      <c r="AA39" s="602"/>
      <c r="AB39" s="602"/>
      <c r="AC39" s="602"/>
      <c r="AD39" s="603"/>
      <c r="AE39" s="235"/>
    </row>
    <row r="40" ht="15">
      <c r="A40" s="50" t="s">
        <v>81</v>
      </c>
    </row>
    <row r="41" ht="15">
      <c r="Z41" s="239"/>
    </row>
  </sheetData>
  <sheetProtection/>
  <mergeCells count="73">
    <mergeCell ref="A38:A39"/>
    <mergeCell ref="B38:B39"/>
    <mergeCell ref="Q38:AD39"/>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7:N7"/>
    <mergeCell ref="M9:N9"/>
    <mergeCell ref="O9:P9"/>
    <mergeCell ref="AB1:AD1"/>
    <mergeCell ref="B2:AA2"/>
    <mergeCell ref="AB2:AD2"/>
    <mergeCell ref="B3:AA4"/>
    <mergeCell ref="AB3:AD3"/>
    <mergeCell ref="AB4:AD4"/>
    <mergeCell ref="A1:A4"/>
    <mergeCell ref="B1:AA1"/>
    <mergeCell ref="O7:P7"/>
    <mergeCell ref="M8:N8"/>
    <mergeCell ref="O8:P8"/>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8:AD39 W34">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42"/>
  <sheetViews>
    <sheetView showGridLines="0" zoomScale="60" zoomScaleNormal="60" zoomScalePageLayoutView="0" workbookViewId="0" topLeftCell="I35">
      <selection activeCell="W34" sqref="W34:Z35"/>
    </sheetView>
  </sheetViews>
  <sheetFormatPr defaultColWidth="10.8515625" defaultRowHeight="15"/>
  <cols>
    <col min="1" max="1" width="38.421875" style="50" customWidth="1"/>
    <col min="2" max="2" width="15.421875" style="50" customWidth="1"/>
    <col min="3" max="14" width="20.7109375" style="50" customWidth="1"/>
    <col min="15" max="15" width="16.140625" style="50" customWidth="1"/>
    <col min="16" max="16" width="18.140625" style="50" customWidth="1"/>
    <col min="17" max="17" width="19.140625" style="50" customWidth="1"/>
    <col min="18" max="18" width="19.57421875" style="50" customWidth="1"/>
    <col min="19" max="19" width="18.57421875" style="50" customWidth="1"/>
    <col min="20" max="21" width="18.140625" style="50" customWidth="1"/>
    <col min="22" max="22" width="21.421875" style="50" customWidth="1"/>
    <col min="23" max="27" width="18.140625" style="50" customWidth="1"/>
    <col min="28" max="28" width="22.7109375" style="50" customWidth="1"/>
    <col min="29" max="29" width="19.00390625" style="50" customWidth="1"/>
    <col min="30" max="30" width="19.421875" style="50" customWidth="1"/>
    <col min="31" max="31" width="6.28125" style="50" bestFit="1" customWidth="1"/>
    <col min="32" max="32" width="22.8515625" style="50" customWidth="1"/>
    <col min="33" max="33" width="18.421875" style="50" bestFit="1" customWidth="1"/>
    <col min="34" max="34" width="8.421875" style="50" customWidth="1"/>
    <col min="35" max="35" width="18.421875" style="50" bestFit="1" customWidth="1"/>
    <col min="36" max="36" width="5.7109375" style="50" customWidth="1"/>
    <col min="37" max="37" width="18.421875" style="50" bestFit="1" customWidth="1"/>
    <col min="38" max="38" width="4.7109375" style="50" customWidth="1"/>
    <col min="39" max="39" width="23.00390625" style="50" bestFit="1" customWidth="1"/>
    <col min="40" max="40" width="10.8515625" style="50" customWidth="1"/>
    <col min="41" max="41" width="18.421875" style="50" bestFit="1" customWidth="1"/>
    <col min="42" max="42" width="16.140625" style="50" customWidth="1"/>
    <col min="43" max="16384" width="10.8515625" style="50" customWidth="1"/>
  </cols>
  <sheetData>
    <row r="1" spans="1:30" ht="32.25" customHeight="1" thickBot="1">
      <c r="A1" s="489"/>
      <c r="B1" s="492" t="s">
        <v>0</v>
      </c>
      <c r="C1" s="493"/>
      <c r="D1" s="493"/>
      <c r="E1" s="493"/>
      <c r="F1" s="493"/>
      <c r="G1" s="493"/>
      <c r="H1" s="493"/>
      <c r="I1" s="493"/>
      <c r="J1" s="493"/>
      <c r="K1" s="493"/>
      <c r="L1" s="493"/>
      <c r="M1" s="493"/>
      <c r="N1" s="493"/>
      <c r="O1" s="493"/>
      <c r="P1" s="493"/>
      <c r="Q1" s="493"/>
      <c r="R1" s="493"/>
      <c r="S1" s="493"/>
      <c r="T1" s="493"/>
      <c r="U1" s="493"/>
      <c r="V1" s="493"/>
      <c r="W1" s="493"/>
      <c r="X1" s="493"/>
      <c r="Y1" s="493"/>
      <c r="Z1" s="493"/>
      <c r="AA1" s="494"/>
      <c r="AB1" s="495" t="s">
        <v>82</v>
      </c>
      <c r="AC1" s="496"/>
      <c r="AD1" s="497"/>
    </row>
    <row r="2" spans="1:30" ht="30.75" customHeight="1" thickBot="1">
      <c r="A2" s="490"/>
      <c r="B2" s="492" t="s">
        <v>2</v>
      </c>
      <c r="C2" s="493"/>
      <c r="D2" s="493"/>
      <c r="E2" s="493"/>
      <c r="F2" s="493"/>
      <c r="G2" s="493"/>
      <c r="H2" s="493"/>
      <c r="I2" s="493"/>
      <c r="J2" s="493"/>
      <c r="K2" s="493"/>
      <c r="L2" s="493"/>
      <c r="M2" s="493"/>
      <c r="N2" s="493"/>
      <c r="O2" s="493"/>
      <c r="P2" s="493"/>
      <c r="Q2" s="493"/>
      <c r="R2" s="493"/>
      <c r="S2" s="493"/>
      <c r="T2" s="493"/>
      <c r="U2" s="493"/>
      <c r="V2" s="493"/>
      <c r="W2" s="493"/>
      <c r="X2" s="493"/>
      <c r="Y2" s="493"/>
      <c r="Z2" s="493"/>
      <c r="AA2" s="494"/>
      <c r="AB2" s="498" t="s">
        <v>83</v>
      </c>
      <c r="AC2" s="499"/>
      <c r="AD2" s="500"/>
    </row>
    <row r="3" spans="1:30" ht="24" customHeight="1">
      <c r="A3" s="490"/>
      <c r="B3" s="501" t="s">
        <v>4</v>
      </c>
      <c r="C3" s="502"/>
      <c r="D3" s="502"/>
      <c r="E3" s="502"/>
      <c r="F3" s="502"/>
      <c r="G3" s="502"/>
      <c r="H3" s="502"/>
      <c r="I3" s="502"/>
      <c r="J3" s="502"/>
      <c r="K3" s="502"/>
      <c r="L3" s="502"/>
      <c r="M3" s="502"/>
      <c r="N3" s="502"/>
      <c r="O3" s="502"/>
      <c r="P3" s="502"/>
      <c r="Q3" s="502"/>
      <c r="R3" s="502"/>
      <c r="S3" s="502"/>
      <c r="T3" s="502"/>
      <c r="U3" s="502"/>
      <c r="V3" s="502"/>
      <c r="W3" s="502"/>
      <c r="X3" s="502"/>
      <c r="Y3" s="502"/>
      <c r="Z3" s="502"/>
      <c r="AA3" s="503"/>
      <c r="AB3" s="498" t="s">
        <v>84</v>
      </c>
      <c r="AC3" s="499"/>
      <c r="AD3" s="500"/>
    </row>
    <row r="4" spans="1:30" ht="21.75" customHeight="1" thickBot="1">
      <c r="A4" s="491"/>
      <c r="B4" s="504"/>
      <c r="C4" s="505"/>
      <c r="D4" s="505"/>
      <c r="E4" s="505"/>
      <c r="F4" s="505"/>
      <c r="G4" s="505"/>
      <c r="H4" s="505"/>
      <c r="I4" s="505"/>
      <c r="J4" s="505"/>
      <c r="K4" s="505"/>
      <c r="L4" s="505"/>
      <c r="M4" s="505"/>
      <c r="N4" s="505"/>
      <c r="O4" s="505"/>
      <c r="P4" s="505"/>
      <c r="Q4" s="505"/>
      <c r="R4" s="505"/>
      <c r="S4" s="505"/>
      <c r="T4" s="505"/>
      <c r="U4" s="505"/>
      <c r="V4" s="505"/>
      <c r="W4" s="505"/>
      <c r="X4" s="505"/>
      <c r="Y4" s="505"/>
      <c r="Z4" s="505"/>
      <c r="AA4" s="506"/>
      <c r="AB4" s="507" t="s">
        <v>6</v>
      </c>
      <c r="AC4" s="508"/>
      <c r="AD4" s="509"/>
    </row>
    <row r="5" spans="1:30" ht="9" customHeight="1" thickBot="1">
      <c r="A5" s="173"/>
      <c r="B5" s="174"/>
      <c r="C5" s="175"/>
      <c r="D5" s="176"/>
      <c r="E5" s="176"/>
      <c r="F5" s="176"/>
      <c r="G5" s="176"/>
      <c r="H5" s="176"/>
      <c r="I5" s="176"/>
      <c r="J5" s="176"/>
      <c r="K5" s="176"/>
      <c r="L5" s="176"/>
      <c r="M5" s="176"/>
      <c r="N5" s="176"/>
      <c r="O5" s="176"/>
      <c r="P5" s="176"/>
      <c r="Q5" s="176"/>
      <c r="R5" s="176"/>
      <c r="S5" s="176"/>
      <c r="T5" s="176"/>
      <c r="U5" s="176"/>
      <c r="V5" s="176"/>
      <c r="W5" s="176"/>
      <c r="X5" s="176"/>
      <c r="Y5" s="176"/>
      <c r="Z5" s="176"/>
      <c r="AA5" s="176"/>
      <c r="AB5" s="177"/>
      <c r="AC5" s="178"/>
      <c r="AD5" s="179"/>
    </row>
    <row r="6" spans="1:30" ht="9" customHeight="1">
      <c r="A6" s="180"/>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81"/>
      <c r="AD6" s="182"/>
    </row>
    <row r="7" spans="1:30" ht="15" customHeight="1">
      <c r="A7" s="510" t="s">
        <v>20</v>
      </c>
      <c r="B7" s="511"/>
      <c r="C7" s="525" t="s">
        <v>39</v>
      </c>
      <c r="D7" s="510" t="s">
        <v>8</v>
      </c>
      <c r="E7" s="528"/>
      <c r="F7" s="528"/>
      <c r="G7" s="528"/>
      <c r="H7" s="511"/>
      <c r="I7" s="531">
        <v>45084</v>
      </c>
      <c r="J7" s="532"/>
      <c r="K7" s="510" t="s">
        <v>10</v>
      </c>
      <c r="L7" s="511"/>
      <c r="M7" s="368" t="s">
        <v>11</v>
      </c>
      <c r="N7" s="369"/>
      <c r="O7" s="359"/>
      <c r="P7" s="360"/>
      <c r="Q7" s="176"/>
      <c r="R7" s="176"/>
      <c r="S7" s="176"/>
      <c r="T7" s="176"/>
      <c r="U7" s="176"/>
      <c r="V7" s="176"/>
      <c r="W7" s="176"/>
      <c r="X7" s="176"/>
      <c r="Y7" s="176"/>
      <c r="Z7" s="176"/>
      <c r="AA7" s="176"/>
      <c r="AB7" s="176"/>
      <c r="AC7" s="181"/>
      <c r="AD7" s="182"/>
    </row>
    <row r="8" spans="1:30" ht="15" customHeight="1">
      <c r="A8" s="512"/>
      <c r="B8" s="513"/>
      <c r="C8" s="526"/>
      <c r="D8" s="512"/>
      <c r="E8" s="529"/>
      <c r="F8" s="529"/>
      <c r="G8" s="529"/>
      <c r="H8" s="513"/>
      <c r="I8" s="533"/>
      <c r="J8" s="534"/>
      <c r="K8" s="512"/>
      <c r="L8" s="513"/>
      <c r="M8" s="366" t="s">
        <v>12</v>
      </c>
      <c r="N8" s="367"/>
      <c r="O8" s="352"/>
      <c r="P8" s="353"/>
      <c r="Q8" s="176"/>
      <c r="R8" s="176"/>
      <c r="S8" s="176"/>
      <c r="T8" s="176"/>
      <c r="U8" s="176"/>
      <c r="V8" s="176"/>
      <c r="W8" s="176"/>
      <c r="X8" s="176"/>
      <c r="Y8" s="176"/>
      <c r="Z8" s="176"/>
      <c r="AA8" s="176"/>
      <c r="AB8" s="176"/>
      <c r="AC8" s="181"/>
      <c r="AD8" s="182"/>
    </row>
    <row r="9" spans="1:30" ht="15" customHeight="1">
      <c r="A9" s="514"/>
      <c r="B9" s="515"/>
      <c r="C9" s="527"/>
      <c r="D9" s="514"/>
      <c r="E9" s="530"/>
      <c r="F9" s="530"/>
      <c r="G9" s="530"/>
      <c r="H9" s="515"/>
      <c r="I9" s="535"/>
      <c r="J9" s="536"/>
      <c r="K9" s="514"/>
      <c r="L9" s="515"/>
      <c r="M9" s="361" t="s">
        <v>13</v>
      </c>
      <c r="N9" s="362"/>
      <c r="O9" s="354" t="s">
        <v>85</v>
      </c>
      <c r="P9" s="355"/>
      <c r="Q9" s="176"/>
      <c r="R9" s="176"/>
      <c r="S9" s="176"/>
      <c r="T9" s="176"/>
      <c r="U9" s="176"/>
      <c r="V9" s="176"/>
      <c r="W9" s="176"/>
      <c r="X9" s="176"/>
      <c r="Y9" s="176"/>
      <c r="Z9" s="176"/>
      <c r="AA9" s="176"/>
      <c r="AB9" s="176"/>
      <c r="AC9" s="181"/>
      <c r="AD9" s="182"/>
    </row>
    <row r="10" spans="1:30" ht="15" customHeight="1">
      <c r="A10" s="183"/>
      <c r="B10" s="184"/>
      <c r="C10" s="184"/>
      <c r="D10" s="185"/>
      <c r="E10" s="185"/>
      <c r="F10" s="185"/>
      <c r="G10" s="185"/>
      <c r="H10" s="185"/>
      <c r="I10" s="186"/>
      <c r="J10" s="186"/>
      <c r="K10" s="185"/>
      <c r="L10" s="185"/>
      <c r="M10" s="187"/>
      <c r="N10" s="187"/>
      <c r="O10" s="188"/>
      <c r="P10" s="188"/>
      <c r="Q10" s="184"/>
      <c r="R10" s="184"/>
      <c r="S10" s="184"/>
      <c r="T10" s="184"/>
      <c r="U10" s="184"/>
      <c r="V10" s="184"/>
      <c r="W10" s="184"/>
      <c r="X10" s="184"/>
      <c r="Y10" s="184"/>
      <c r="Z10" s="184"/>
      <c r="AA10" s="184"/>
      <c r="AB10" s="184"/>
      <c r="AC10" s="189"/>
      <c r="AD10" s="190"/>
    </row>
    <row r="11" spans="1:30" ht="15" customHeight="1">
      <c r="A11" s="510" t="s">
        <v>7</v>
      </c>
      <c r="B11" s="511"/>
      <c r="C11" s="634" t="s">
        <v>86</v>
      </c>
      <c r="D11" s="635"/>
      <c r="E11" s="635"/>
      <c r="F11" s="635"/>
      <c r="G11" s="635"/>
      <c r="H11" s="635"/>
      <c r="I11" s="635"/>
      <c r="J11" s="635"/>
      <c r="K11" s="635"/>
      <c r="L11" s="635"/>
      <c r="M11" s="635"/>
      <c r="N11" s="635"/>
      <c r="O11" s="635"/>
      <c r="P11" s="635"/>
      <c r="Q11" s="635"/>
      <c r="R11" s="635"/>
      <c r="S11" s="635"/>
      <c r="T11" s="635"/>
      <c r="U11" s="635"/>
      <c r="V11" s="635"/>
      <c r="W11" s="635"/>
      <c r="X11" s="635"/>
      <c r="Y11" s="635"/>
      <c r="Z11" s="635"/>
      <c r="AA11" s="635"/>
      <c r="AB11" s="635"/>
      <c r="AC11" s="635"/>
      <c r="AD11" s="636"/>
    </row>
    <row r="12" spans="1:30" ht="15" customHeight="1">
      <c r="A12" s="512"/>
      <c r="B12" s="513"/>
      <c r="C12" s="637"/>
      <c r="D12" s="638"/>
      <c r="E12" s="638"/>
      <c r="F12" s="638"/>
      <c r="G12" s="638"/>
      <c r="H12" s="638"/>
      <c r="I12" s="638"/>
      <c r="J12" s="638"/>
      <c r="K12" s="638"/>
      <c r="L12" s="638"/>
      <c r="M12" s="638"/>
      <c r="N12" s="638"/>
      <c r="O12" s="638"/>
      <c r="P12" s="638"/>
      <c r="Q12" s="638"/>
      <c r="R12" s="638"/>
      <c r="S12" s="638"/>
      <c r="T12" s="638"/>
      <c r="U12" s="638"/>
      <c r="V12" s="638"/>
      <c r="W12" s="638"/>
      <c r="X12" s="638"/>
      <c r="Y12" s="638"/>
      <c r="Z12" s="638"/>
      <c r="AA12" s="638"/>
      <c r="AB12" s="638"/>
      <c r="AC12" s="638"/>
      <c r="AD12" s="639"/>
    </row>
    <row r="13" spans="1:30" ht="15" customHeight="1" thickBot="1">
      <c r="A13" s="514"/>
      <c r="B13" s="515"/>
      <c r="C13" s="640"/>
      <c r="D13" s="641"/>
      <c r="E13" s="641"/>
      <c r="F13" s="641"/>
      <c r="G13" s="641"/>
      <c r="H13" s="641"/>
      <c r="I13" s="641"/>
      <c r="J13" s="641"/>
      <c r="K13" s="641"/>
      <c r="L13" s="641"/>
      <c r="M13" s="641"/>
      <c r="N13" s="641"/>
      <c r="O13" s="641"/>
      <c r="P13" s="641"/>
      <c r="Q13" s="641"/>
      <c r="R13" s="641"/>
      <c r="S13" s="641"/>
      <c r="T13" s="641"/>
      <c r="U13" s="641"/>
      <c r="V13" s="641"/>
      <c r="W13" s="641"/>
      <c r="X13" s="641"/>
      <c r="Y13" s="641"/>
      <c r="Z13" s="641"/>
      <c r="AA13" s="641"/>
      <c r="AB13" s="641"/>
      <c r="AC13" s="641"/>
      <c r="AD13" s="642"/>
    </row>
    <row r="14" spans="1:30" ht="9" customHeight="1" thickBot="1">
      <c r="A14" s="191"/>
      <c r="B14" s="192"/>
      <c r="C14" s="193"/>
      <c r="D14" s="193"/>
      <c r="E14" s="193"/>
      <c r="F14" s="193"/>
      <c r="G14" s="193"/>
      <c r="H14" s="193"/>
      <c r="I14" s="193"/>
      <c r="J14" s="193"/>
      <c r="K14" s="193"/>
      <c r="L14" s="193"/>
      <c r="M14" s="194"/>
      <c r="N14" s="194"/>
      <c r="O14" s="194"/>
      <c r="P14" s="194"/>
      <c r="Q14" s="194"/>
      <c r="R14" s="195"/>
      <c r="S14" s="195"/>
      <c r="T14" s="195"/>
      <c r="U14" s="195"/>
      <c r="V14" s="195"/>
      <c r="W14" s="195"/>
      <c r="X14" s="195"/>
      <c r="Y14" s="185"/>
      <c r="Z14" s="185"/>
      <c r="AA14" s="185"/>
      <c r="AB14" s="185"/>
      <c r="AC14" s="185"/>
      <c r="AD14" s="196"/>
    </row>
    <row r="15" spans="1:30" ht="39" customHeight="1" thickBot="1">
      <c r="A15" s="541" t="s">
        <v>14</v>
      </c>
      <c r="B15" s="542"/>
      <c r="C15" s="553" t="s">
        <v>87</v>
      </c>
      <c r="D15" s="554"/>
      <c r="E15" s="554"/>
      <c r="F15" s="554"/>
      <c r="G15" s="554"/>
      <c r="H15" s="554"/>
      <c r="I15" s="554"/>
      <c r="J15" s="554"/>
      <c r="K15" s="555"/>
      <c r="L15" s="546" t="s">
        <v>15</v>
      </c>
      <c r="M15" s="547"/>
      <c r="N15" s="547"/>
      <c r="O15" s="547"/>
      <c r="P15" s="547"/>
      <c r="Q15" s="548"/>
      <c r="R15" s="556" t="s">
        <v>88</v>
      </c>
      <c r="S15" s="557"/>
      <c r="T15" s="557"/>
      <c r="U15" s="557"/>
      <c r="V15" s="557"/>
      <c r="W15" s="557"/>
      <c r="X15" s="558"/>
      <c r="Y15" s="546" t="s">
        <v>16</v>
      </c>
      <c r="Z15" s="548"/>
      <c r="AA15" s="537" t="s">
        <v>89</v>
      </c>
      <c r="AB15" s="538"/>
      <c r="AC15" s="538"/>
      <c r="AD15" s="539"/>
    </row>
    <row r="16" spans="1:30" ht="9" customHeight="1" thickBot="1">
      <c r="A16" s="180"/>
      <c r="B16" s="176"/>
      <c r="C16" s="540"/>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197"/>
      <c r="AD16" s="198"/>
    </row>
    <row r="17" spans="1:30" s="199" customFormat="1" ht="37.5" customHeight="1" thickBot="1">
      <c r="A17" s="541" t="s">
        <v>17</v>
      </c>
      <c r="B17" s="542"/>
      <c r="C17" s="543" t="s">
        <v>108</v>
      </c>
      <c r="D17" s="544"/>
      <c r="E17" s="544"/>
      <c r="F17" s="544"/>
      <c r="G17" s="544"/>
      <c r="H17" s="544"/>
      <c r="I17" s="544"/>
      <c r="J17" s="544"/>
      <c r="K17" s="544"/>
      <c r="L17" s="544"/>
      <c r="M17" s="544"/>
      <c r="N17" s="544"/>
      <c r="O17" s="544"/>
      <c r="P17" s="544"/>
      <c r="Q17" s="545"/>
      <c r="R17" s="546" t="s">
        <v>91</v>
      </c>
      <c r="S17" s="547"/>
      <c r="T17" s="547"/>
      <c r="U17" s="547"/>
      <c r="V17" s="548"/>
      <c r="W17" s="549">
        <v>1200</v>
      </c>
      <c r="X17" s="550"/>
      <c r="Y17" s="547" t="s">
        <v>19</v>
      </c>
      <c r="Z17" s="547"/>
      <c r="AA17" s="547"/>
      <c r="AB17" s="548"/>
      <c r="AC17" s="551">
        <v>0.35</v>
      </c>
      <c r="AD17" s="552"/>
    </row>
    <row r="18" spans="1:30"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2" ht="31.5" customHeight="1" thickBot="1">
      <c r="A19" s="546" t="s">
        <v>22</v>
      </c>
      <c r="B19" s="547"/>
      <c r="C19" s="547"/>
      <c r="D19" s="547"/>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8"/>
      <c r="AE19" s="83"/>
      <c r="AF19" s="83"/>
    </row>
    <row r="20" spans="1:32" ht="31.5" customHeight="1" thickBot="1">
      <c r="A20" s="200"/>
      <c r="B20" s="181"/>
      <c r="C20" s="559" t="s">
        <v>92</v>
      </c>
      <c r="D20" s="560"/>
      <c r="E20" s="560"/>
      <c r="F20" s="560"/>
      <c r="G20" s="560"/>
      <c r="H20" s="560"/>
      <c r="I20" s="560"/>
      <c r="J20" s="560"/>
      <c r="K20" s="560"/>
      <c r="L20" s="560"/>
      <c r="M20" s="560"/>
      <c r="N20" s="560"/>
      <c r="O20" s="560"/>
      <c r="P20" s="561"/>
      <c r="Q20" s="562" t="s">
        <v>93</v>
      </c>
      <c r="R20" s="563"/>
      <c r="S20" s="563"/>
      <c r="T20" s="563"/>
      <c r="U20" s="563"/>
      <c r="V20" s="563"/>
      <c r="W20" s="563"/>
      <c r="X20" s="563"/>
      <c r="Y20" s="563"/>
      <c r="Z20" s="563"/>
      <c r="AA20" s="563"/>
      <c r="AB20" s="563"/>
      <c r="AC20" s="563"/>
      <c r="AD20" s="564"/>
      <c r="AE20" s="83"/>
      <c r="AF20" s="83"/>
    </row>
    <row r="21" spans="1:32" ht="31.5" customHeight="1" thickBot="1">
      <c r="A21" s="180"/>
      <c r="B21" s="176"/>
      <c r="C21" s="201" t="s">
        <v>35</v>
      </c>
      <c r="D21" s="202" t="s">
        <v>36</v>
      </c>
      <c r="E21" s="202" t="s">
        <v>37</v>
      </c>
      <c r="F21" s="202" t="s">
        <v>38</v>
      </c>
      <c r="G21" s="202" t="s">
        <v>39</v>
      </c>
      <c r="H21" s="202" t="s">
        <v>40</v>
      </c>
      <c r="I21" s="202" t="s">
        <v>41</v>
      </c>
      <c r="J21" s="202" t="s">
        <v>42</v>
      </c>
      <c r="K21" s="202" t="s">
        <v>43</v>
      </c>
      <c r="L21" s="202" t="s">
        <v>44</v>
      </c>
      <c r="M21" s="202" t="s">
        <v>45</v>
      </c>
      <c r="N21" s="202" t="s">
        <v>46</v>
      </c>
      <c r="O21" s="202" t="s">
        <v>33</v>
      </c>
      <c r="P21" s="203" t="s">
        <v>94</v>
      </c>
      <c r="Q21" s="201" t="s">
        <v>35</v>
      </c>
      <c r="R21" s="202" t="s">
        <v>36</v>
      </c>
      <c r="S21" s="202" t="s">
        <v>37</v>
      </c>
      <c r="T21" s="202" t="s">
        <v>38</v>
      </c>
      <c r="U21" s="202" t="s">
        <v>39</v>
      </c>
      <c r="V21" s="202" t="s">
        <v>40</v>
      </c>
      <c r="W21" s="202" t="s">
        <v>41</v>
      </c>
      <c r="X21" s="202" t="s">
        <v>42</v>
      </c>
      <c r="Y21" s="202" t="s">
        <v>43</v>
      </c>
      <c r="Z21" s="202" t="s">
        <v>44</v>
      </c>
      <c r="AA21" s="202" t="s">
        <v>45</v>
      </c>
      <c r="AB21" s="202" t="s">
        <v>46</v>
      </c>
      <c r="AC21" s="202" t="s">
        <v>33</v>
      </c>
      <c r="AD21" s="203" t="s">
        <v>94</v>
      </c>
      <c r="AE21" s="204"/>
      <c r="AF21" s="204"/>
    </row>
    <row r="22" spans="1:32" ht="31.5" customHeight="1">
      <c r="A22" s="565" t="s">
        <v>95</v>
      </c>
      <c r="B22" s="566"/>
      <c r="C22" s="205"/>
      <c r="D22" s="206"/>
      <c r="E22" s="206"/>
      <c r="F22" s="206"/>
      <c r="G22" s="206"/>
      <c r="H22" s="206"/>
      <c r="I22" s="206"/>
      <c r="J22" s="206"/>
      <c r="K22" s="206"/>
      <c r="L22" s="206"/>
      <c r="M22" s="206"/>
      <c r="N22" s="206"/>
      <c r="O22" s="206">
        <f>SUM(C22:N22)</f>
        <v>0</v>
      </c>
      <c r="P22" s="207"/>
      <c r="Q22" s="205">
        <v>128234000</v>
      </c>
      <c r="R22" s="205">
        <v>721074500</v>
      </c>
      <c r="S22" s="206"/>
      <c r="T22" s="206"/>
      <c r="U22" s="205">
        <v>26186000</v>
      </c>
      <c r="V22" s="206">
        <v>114814729</v>
      </c>
      <c r="W22" s="206">
        <v>21136838</v>
      </c>
      <c r="X22" s="205"/>
      <c r="Y22" s="206"/>
      <c r="Z22" s="206"/>
      <c r="AA22" s="206"/>
      <c r="AB22" s="206"/>
      <c r="AC22" s="206">
        <f>SUM(Q22:AB22)</f>
        <v>1011446067</v>
      </c>
      <c r="AD22" s="208"/>
      <c r="AE22" s="204"/>
      <c r="AF22" s="204"/>
    </row>
    <row r="23" spans="1:32" ht="31.5" customHeight="1">
      <c r="A23" s="567" t="s">
        <v>96</v>
      </c>
      <c r="B23" s="568"/>
      <c r="C23" s="211"/>
      <c r="D23" s="212"/>
      <c r="E23" s="212"/>
      <c r="F23" s="212"/>
      <c r="G23" s="212"/>
      <c r="H23" s="212"/>
      <c r="I23" s="212"/>
      <c r="J23" s="212"/>
      <c r="K23" s="212"/>
      <c r="L23" s="212"/>
      <c r="M23" s="212"/>
      <c r="N23" s="212"/>
      <c r="O23" s="212">
        <f>SUM(C23:N23)</f>
        <v>0</v>
      </c>
      <c r="P23" s="213" t="str">
        <f>_xlfn.IFERROR(O23/(SUMIF(C23:N23,"&gt;0",C22:N22))," ")</f>
        <v> </v>
      </c>
      <c r="Q23" s="205">
        <v>128234000</v>
      </c>
      <c r="R23" s="212">
        <v>648674500</v>
      </c>
      <c r="S23" s="212">
        <v>38986133</v>
      </c>
      <c r="T23" s="212">
        <v>15215527</v>
      </c>
      <c r="U23" s="212">
        <v>73697554</v>
      </c>
      <c r="V23" s="212"/>
      <c r="W23" s="212"/>
      <c r="X23" s="212"/>
      <c r="Y23" s="212"/>
      <c r="Z23" s="212"/>
      <c r="AA23" s="212"/>
      <c r="AB23" s="212"/>
      <c r="AC23" s="212">
        <f>SUM(Q23:AB23)</f>
        <v>904807714</v>
      </c>
      <c r="AD23" s="214">
        <f>_xlfn.IFERROR(AC23/(SUMIF(Q23:AB23,"&gt;0",Q22:AB22))," ")</f>
        <v>1.0334818939467925</v>
      </c>
      <c r="AE23" s="204"/>
      <c r="AF23" s="204"/>
    </row>
    <row r="24" spans="1:32" ht="31.5" customHeight="1">
      <c r="A24" s="567" t="s">
        <v>97</v>
      </c>
      <c r="B24" s="568"/>
      <c r="C24" s="211">
        <v>72595511</v>
      </c>
      <c r="D24" s="212">
        <v>6266520</v>
      </c>
      <c r="E24" s="212">
        <v>28641</v>
      </c>
      <c r="F24" s="212"/>
      <c r="G24" s="212"/>
      <c r="H24" s="212"/>
      <c r="I24" s="212"/>
      <c r="J24" s="212"/>
      <c r="K24" s="212"/>
      <c r="L24" s="212"/>
      <c r="M24" s="212"/>
      <c r="N24" s="212"/>
      <c r="O24" s="212">
        <f>SUM(C24:N24)</f>
        <v>78890672</v>
      </c>
      <c r="P24" s="215"/>
      <c r="Q24" s="211"/>
      <c r="R24" s="205">
        <v>4271333.333333333</v>
      </c>
      <c r="S24" s="205">
        <v>80203000</v>
      </c>
      <c r="T24" s="205">
        <v>65732400</v>
      </c>
      <c r="U24" s="205">
        <v>90433900</v>
      </c>
      <c r="V24" s="205">
        <v>96340500</v>
      </c>
      <c r="W24" s="205">
        <v>118637600</v>
      </c>
      <c r="X24" s="205">
        <v>110866276</v>
      </c>
      <c r="Y24" s="205">
        <v>89729438</v>
      </c>
      <c r="Z24" s="205">
        <v>89729438</v>
      </c>
      <c r="AA24" s="205">
        <v>89729438</v>
      </c>
      <c r="AB24" s="205">
        <v>175772744</v>
      </c>
      <c r="AC24" s="212">
        <f>SUM(Q24:AB24)</f>
        <v>1011446067.3333333</v>
      </c>
      <c r="AD24" s="214"/>
      <c r="AE24" s="204"/>
      <c r="AF24" s="204"/>
    </row>
    <row r="25" spans="1:32" ht="31.5" customHeight="1" thickBot="1">
      <c r="A25" s="569" t="s">
        <v>98</v>
      </c>
      <c r="B25" s="570"/>
      <c r="C25" s="216">
        <v>39971861</v>
      </c>
      <c r="D25" s="217">
        <v>38820936</v>
      </c>
      <c r="E25" s="217">
        <v>69234</v>
      </c>
      <c r="F25" s="217"/>
      <c r="G25" s="217"/>
      <c r="H25" s="217"/>
      <c r="I25" s="217"/>
      <c r="J25" s="217"/>
      <c r="K25" s="217"/>
      <c r="L25" s="217"/>
      <c r="M25" s="217"/>
      <c r="N25" s="217"/>
      <c r="O25" s="217">
        <f>SUM(C25:N25)</f>
        <v>78862031</v>
      </c>
      <c r="P25" s="218">
        <f>_xlfn.IFERROR(O25/(SUMIF(C25:N25,"&gt;0",C24:N24))," ")</f>
        <v>0.9996369532763012</v>
      </c>
      <c r="Q25" s="216"/>
      <c r="R25" s="217">
        <v>4271333</v>
      </c>
      <c r="S25" s="217">
        <v>27356840</v>
      </c>
      <c r="T25" s="217">
        <v>65732400</v>
      </c>
      <c r="U25" s="217">
        <v>65732400</v>
      </c>
      <c r="V25" s="217"/>
      <c r="W25" s="217"/>
      <c r="X25" s="217"/>
      <c r="Y25" s="217"/>
      <c r="Z25" s="217"/>
      <c r="AA25" s="217"/>
      <c r="AB25" s="217"/>
      <c r="AC25" s="217">
        <f>SUM(Q25:AB25)</f>
        <v>163092973</v>
      </c>
      <c r="AD25" s="219">
        <f>_xlfn.IFERROR(AC25/(SUMIF(Q25:AB25,"&gt;0",Q24:AB24))," ")</f>
        <v>0.6777449458175463</v>
      </c>
      <c r="AE25" s="204"/>
      <c r="AF25" s="204"/>
    </row>
    <row r="26" spans="1:30" ht="31.5" customHeight="1" thickBot="1">
      <c r="A26" s="180"/>
      <c r="B26" s="176"/>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181"/>
      <c r="AD26" s="190"/>
    </row>
    <row r="27" spans="1:30" ht="33.75" customHeight="1">
      <c r="A27" s="571" t="s">
        <v>29</v>
      </c>
      <c r="B27" s="572"/>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4"/>
    </row>
    <row r="28" spans="1:30" ht="15" customHeight="1">
      <c r="A28" s="575" t="s">
        <v>30</v>
      </c>
      <c r="B28" s="577" t="s">
        <v>31</v>
      </c>
      <c r="C28" s="578"/>
      <c r="D28" s="568" t="s">
        <v>99</v>
      </c>
      <c r="E28" s="581"/>
      <c r="F28" s="581"/>
      <c r="G28" s="581"/>
      <c r="H28" s="581"/>
      <c r="I28" s="581"/>
      <c r="J28" s="581"/>
      <c r="K28" s="581"/>
      <c r="L28" s="581"/>
      <c r="M28" s="581"/>
      <c r="N28" s="581"/>
      <c r="O28" s="582"/>
      <c r="P28" s="583" t="s">
        <v>33</v>
      </c>
      <c r="Q28" s="583" t="s">
        <v>34</v>
      </c>
      <c r="R28" s="583"/>
      <c r="S28" s="583"/>
      <c r="T28" s="583"/>
      <c r="U28" s="583"/>
      <c r="V28" s="583"/>
      <c r="W28" s="583"/>
      <c r="X28" s="583"/>
      <c r="Y28" s="583"/>
      <c r="Z28" s="583"/>
      <c r="AA28" s="583"/>
      <c r="AB28" s="583"/>
      <c r="AC28" s="583"/>
      <c r="AD28" s="593"/>
    </row>
    <row r="29" spans="1:30" ht="27" customHeight="1">
      <c r="A29" s="576"/>
      <c r="B29" s="579"/>
      <c r="C29" s="580"/>
      <c r="D29" s="221" t="s">
        <v>35</v>
      </c>
      <c r="E29" s="221" t="s">
        <v>36</v>
      </c>
      <c r="F29" s="221" t="s">
        <v>37</v>
      </c>
      <c r="G29" s="221" t="s">
        <v>38</v>
      </c>
      <c r="H29" s="221" t="s">
        <v>39</v>
      </c>
      <c r="I29" s="221" t="s">
        <v>40</v>
      </c>
      <c r="J29" s="221" t="s">
        <v>41</v>
      </c>
      <c r="K29" s="221" t="s">
        <v>42</v>
      </c>
      <c r="L29" s="221" t="s">
        <v>43</v>
      </c>
      <c r="M29" s="221" t="s">
        <v>44</v>
      </c>
      <c r="N29" s="221" t="s">
        <v>45</v>
      </c>
      <c r="O29" s="221" t="s">
        <v>46</v>
      </c>
      <c r="P29" s="582"/>
      <c r="Q29" s="583"/>
      <c r="R29" s="583"/>
      <c r="S29" s="583"/>
      <c r="T29" s="583"/>
      <c r="U29" s="583"/>
      <c r="V29" s="583"/>
      <c r="W29" s="583"/>
      <c r="X29" s="583"/>
      <c r="Y29" s="583"/>
      <c r="Z29" s="583"/>
      <c r="AA29" s="583"/>
      <c r="AB29" s="583"/>
      <c r="AC29" s="583"/>
      <c r="AD29" s="593"/>
    </row>
    <row r="30" spans="1:30" ht="42" customHeight="1" thickBot="1">
      <c r="A30" s="222"/>
      <c r="B30" s="588"/>
      <c r="C30" s="589"/>
      <c r="D30" s="223"/>
      <c r="E30" s="223"/>
      <c r="F30" s="223"/>
      <c r="G30" s="223"/>
      <c r="H30" s="223"/>
      <c r="I30" s="223"/>
      <c r="J30" s="223"/>
      <c r="K30" s="223"/>
      <c r="L30" s="223"/>
      <c r="M30" s="223"/>
      <c r="N30" s="223"/>
      <c r="O30" s="223"/>
      <c r="P30" s="224">
        <f>SUM(D30:O30)</f>
        <v>0</v>
      </c>
      <c r="Q30" s="590"/>
      <c r="R30" s="590"/>
      <c r="S30" s="590"/>
      <c r="T30" s="590"/>
      <c r="U30" s="590"/>
      <c r="V30" s="590"/>
      <c r="W30" s="590"/>
      <c r="X30" s="590"/>
      <c r="Y30" s="590"/>
      <c r="Z30" s="590"/>
      <c r="AA30" s="590"/>
      <c r="AB30" s="590"/>
      <c r="AC30" s="590"/>
      <c r="AD30" s="591"/>
    </row>
    <row r="31" spans="1:30" ht="45" customHeight="1">
      <c r="A31" s="501" t="s">
        <v>48</v>
      </c>
      <c r="B31" s="502"/>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3"/>
    </row>
    <row r="32" spans="1:41" ht="22.5" customHeight="1">
      <c r="A32" s="567" t="s">
        <v>49</v>
      </c>
      <c r="B32" s="583" t="s">
        <v>50</v>
      </c>
      <c r="C32" s="583" t="s">
        <v>31</v>
      </c>
      <c r="D32" s="583" t="s">
        <v>51</v>
      </c>
      <c r="E32" s="583"/>
      <c r="F32" s="583"/>
      <c r="G32" s="583"/>
      <c r="H32" s="583"/>
      <c r="I32" s="583"/>
      <c r="J32" s="583"/>
      <c r="K32" s="583"/>
      <c r="L32" s="583"/>
      <c r="M32" s="583"/>
      <c r="N32" s="583"/>
      <c r="O32" s="583"/>
      <c r="P32" s="583"/>
      <c r="Q32" s="583" t="s">
        <v>52</v>
      </c>
      <c r="R32" s="583"/>
      <c r="S32" s="583"/>
      <c r="T32" s="583"/>
      <c r="U32" s="583"/>
      <c r="V32" s="583"/>
      <c r="W32" s="583"/>
      <c r="X32" s="583"/>
      <c r="Y32" s="583"/>
      <c r="Z32" s="583"/>
      <c r="AA32" s="583"/>
      <c r="AB32" s="583"/>
      <c r="AC32" s="583"/>
      <c r="AD32" s="593"/>
      <c r="AG32" s="225"/>
      <c r="AH32" s="225"/>
      <c r="AI32" s="225"/>
      <c r="AJ32" s="225"/>
      <c r="AK32" s="225"/>
      <c r="AL32" s="225"/>
      <c r="AM32" s="225"/>
      <c r="AN32" s="225"/>
      <c r="AO32" s="225"/>
    </row>
    <row r="33" spans="1:41" ht="27" customHeight="1">
      <c r="A33" s="567"/>
      <c r="B33" s="583"/>
      <c r="C33" s="592"/>
      <c r="D33" s="221" t="s">
        <v>35</v>
      </c>
      <c r="E33" s="221" t="s">
        <v>36</v>
      </c>
      <c r="F33" s="221" t="s">
        <v>37</v>
      </c>
      <c r="G33" s="221" t="s">
        <v>38</v>
      </c>
      <c r="H33" s="221" t="s">
        <v>39</v>
      </c>
      <c r="I33" s="221" t="s">
        <v>40</v>
      </c>
      <c r="J33" s="221" t="s">
        <v>41</v>
      </c>
      <c r="K33" s="221" t="s">
        <v>42</v>
      </c>
      <c r="L33" s="221" t="s">
        <v>43</v>
      </c>
      <c r="M33" s="221" t="s">
        <v>44</v>
      </c>
      <c r="N33" s="221" t="s">
        <v>45</v>
      </c>
      <c r="O33" s="221" t="s">
        <v>46</v>
      </c>
      <c r="P33" s="221" t="s">
        <v>33</v>
      </c>
      <c r="Q33" s="583" t="s">
        <v>100</v>
      </c>
      <c r="R33" s="583"/>
      <c r="S33" s="583"/>
      <c r="T33" s="583" t="s">
        <v>101</v>
      </c>
      <c r="U33" s="583"/>
      <c r="V33" s="583"/>
      <c r="W33" s="579" t="s">
        <v>54</v>
      </c>
      <c r="X33" s="586"/>
      <c r="Y33" s="586"/>
      <c r="Z33" s="580"/>
      <c r="AA33" s="579" t="s">
        <v>55</v>
      </c>
      <c r="AB33" s="586"/>
      <c r="AC33" s="586"/>
      <c r="AD33" s="587"/>
      <c r="AG33" s="225"/>
      <c r="AH33" s="225"/>
      <c r="AI33" s="225"/>
      <c r="AJ33" s="225"/>
      <c r="AK33" s="225"/>
      <c r="AL33" s="225"/>
      <c r="AM33" s="225"/>
      <c r="AN33" s="225"/>
      <c r="AO33" s="225"/>
    </row>
    <row r="34" spans="1:41" ht="47.25" customHeight="1">
      <c r="A34" s="612" t="str">
        <f>C17</f>
        <v>Vincular 4800 mujeres a los procesos formativos para el desarrollo de capacidades de incidencia, liderazgo, empoderamiento y participación política de las Mujeres </v>
      </c>
      <c r="B34" s="614">
        <v>0.35</v>
      </c>
      <c r="C34" s="226" t="s">
        <v>56</v>
      </c>
      <c r="D34" s="223">
        <v>0</v>
      </c>
      <c r="E34" s="223">
        <v>0</v>
      </c>
      <c r="F34" s="223">
        <v>50</v>
      </c>
      <c r="G34" s="223">
        <v>100</v>
      </c>
      <c r="H34" s="223">
        <v>200</v>
      </c>
      <c r="I34" s="223">
        <v>150</v>
      </c>
      <c r="J34" s="223">
        <v>150</v>
      </c>
      <c r="K34" s="223">
        <v>150</v>
      </c>
      <c r="L34" s="223">
        <v>120</v>
      </c>
      <c r="M34" s="223">
        <v>130</v>
      </c>
      <c r="N34" s="223">
        <v>150</v>
      </c>
      <c r="O34" s="223">
        <v>0</v>
      </c>
      <c r="P34" s="240">
        <f>SUM(D34:O34)</f>
        <v>1200</v>
      </c>
      <c r="Q34" s="649" t="s">
        <v>109</v>
      </c>
      <c r="R34" s="650"/>
      <c r="S34" s="659"/>
      <c r="T34" s="661" t="s">
        <v>110</v>
      </c>
      <c r="U34" s="662"/>
      <c r="V34" s="663"/>
      <c r="W34" s="667" t="s">
        <v>111</v>
      </c>
      <c r="X34" s="668"/>
      <c r="Y34" s="668"/>
      <c r="Z34" s="669"/>
      <c r="AA34" s="649" t="s">
        <v>112</v>
      </c>
      <c r="AB34" s="650"/>
      <c r="AC34" s="650"/>
      <c r="AD34" s="651"/>
      <c r="AG34" s="225"/>
      <c r="AH34" s="225"/>
      <c r="AI34" s="225"/>
      <c r="AJ34" s="225"/>
      <c r="AK34" s="225"/>
      <c r="AL34" s="225"/>
      <c r="AM34" s="225"/>
      <c r="AN34" s="225"/>
      <c r="AO34" s="225"/>
    </row>
    <row r="35" spans="1:41" ht="409.5" customHeight="1">
      <c r="A35" s="613"/>
      <c r="B35" s="615"/>
      <c r="C35" s="227" t="s">
        <v>60</v>
      </c>
      <c r="D35" s="229">
        <v>0</v>
      </c>
      <c r="E35" s="229">
        <v>0</v>
      </c>
      <c r="F35" s="229">
        <v>168</v>
      </c>
      <c r="G35" s="230">
        <v>178</v>
      </c>
      <c r="H35" s="230">
        <v>237</v>
      </c>
      <c r="I35" s="230"/>
      <c r="J35" s="230"/>
      <c r="K35" s="230"/>
      <c r="L35" s="230"/>
      <c r="M35" s="241"/>
      <c r="N35" s="241"/>
      <c r="O35" s="241"/>
      <c r="P35" s="230">
        <f>+N35+M35+L35+K35+J35+I35+H35+G35+F35+E35+D35</f>
        <v>583</v>
      </c>
      <c r="Q35" s="652"/>
      <c r="R35" s="653"/>
      <c r="S35" s="660"/>
      <c r="T35" s="664"/>
      <c r="U35" s="665"/>
      <c r="V35" s="666"/>
      <c r="W35" s="670"/>
      <c r="X35" s="671"/>
      <c r="Y35" s="671"/>
      <c r="Z35" s="672"/>
      <c r="AA35" s="652"/>
      <c r="AB35" s="653"/>
      <c r="AC35" s="653"/>
      <c r="AD35" s="654"/>
      <c r="AE35" s="49"/>
      <c r="AG35" s="225"/>
      <c r="AH35" s="225"/>
      <c r="AI35" s="225"/>
      <c r="AJ35" s="225"/>
      <c r="AK35" s="225"/>
      <c r="AL35" s="225"/>
      <c r="AM35" s="225"/>
      <c r="AN35" s="225"/>
      <c r="AO35" s="225"/>
    </row>
    <row r="36" spans="1:41" ht="27.75" customHeight="1">
      <c r="A36" s="565" t="s">
        <v>61</v>
      </c>
      <c r="B36" s="655" t="s">
        <v>62</v>
      </c>
      <c r="C36" s="656" t="s">
        <v>63</v>
      </c>
      <c r="D36" s="656"/>
      <c r="E36" s="656"/>
      <c r="F36" s="656"/>
      <c r="G36" s="656"/>
      <c r="H36" s="656"/>
      <c r="I36" s="656"/>
      <c r="J36" s="656"/>
      <c r="K36" s="656"/>
      <c r="L36" s="656"/>
      <c r="M36" s="656"/>
      <c r="N36" s="656"/>
      <c r="O36" s="656"/>
      <c r="P36" s="656"/>
      <c r="Q36" s="566" t="s">
        <v>64</v>
      </c>
      <c r="R36" s="657"/>
      <c r="S36" s="657"/>
      <c r="T36" s="657"/>
      <c r="U36" s="657"/>
      <c r="V36" s="657"/>
      <c r="W36" s="657"/>
      <c r="X36" s="657"/>
      <c r="Y36" s="657"/>
      <c r="Z36" s="657"/>
      <c r="AA36" s="657"/>
      <c r="AB36" s="657"/>
      <c r="AC36" s="657"/>
      <c r="AD36" s="658"/>
      <c r="AG36" s="225"/>
      <c r="AH36" s="225"/>
      <c r="AI36" s="225"/>
      <c r="AJ36" s="225"/>
      <c r="AK36" s="225"/>
      <c r="AL36" s="225"/>
      <c r="AM36" s="225"/>
      <c r="AN36" s="225"/>
      <c r="AO36" s="225"/>
    </row>
    <row r="37" spans="1:41" ht="25.5" customHeight="1">
      <c r="A37" s="567"/>
      <c r="B37" s="610"/>
      <c r="C37" s="221" t="s">
        <v>65</v>
      </c>
      <c r="D37" s="221" t="s">
        <v>66</v>
      </c>
      <c r="E37" s="221" t="s">
        <v>67</v>
      </c>
      <c r="F37" s="221" t="s">
        <v>68</v>
      </c>
      <c r="G37" s="221" t="s">
        <v>69</v>
      </c>
      <c r="H37" s="221" t="s">
        <v>70</v>
      </c>
      <c r="I37" s="221" t="s">
        <v>71</v>
      </c>
      <c r="J37" s="221" t="s">
        <v>72</v>
      </c>
      <c r="K37" s="221" t="s">
        <v>73</v>
      </c>
      <c r="L37" s="221" t="s">
        <v>74</v>
      </c>
      <c r="M37" s="221" t="s">
        <v>75</v>
      </c>
      <c r="N37" s="221" t="s">
        <v>76</v>
      </c>
      <c r="O37" s="221" t="s">
        <v>77</v>
      </c>
      <c r="P37" s="221" t="s">
        <v>78</v>
      </c>
      <c r="Q37" s="568" t="s">
        <v>79</v>
      </c>
      <c r="R37" s="581"/>
      <c r="S37" s="581"/>
      <c r="T37" s="581"/>
      <c r="U37" s="581"/>
      <c r="V37" s="581"/>
      <c r="W37" s="581"/>
      <c r="X37" s="581"/>
      <c r="Y37" s="581"/>
      <c r="Z37" s="581"/>
      <c r="AA37" s="581"/>
      <c r="AB37" s="581"/>
      <c r="AC37" s="581"/>
      <c r="AD37" s="611"/>
      <c r="AG37" s="94"/>
      <c r="AH37" s="94"/>
      <c r="AI37" s="94"/>
      <c r="AJ37" s="94"/>
      <c r="AK37" s="94"/>
      <c r="AL37" s="94"/>
      <c r="AM37" s="94"/>
      <c r="AN37" s="94"/>
      <c r="AO37" s="94"/>
    </row>
    <row r="38" spans="1:41" ht="28.5" customHeight="1">
      <c r="A38" s="643" t="s">
        <v>113</v>
      </c>
      <c r="B38" s="596">
        <v>0.35</v>
      </c>
      <c r="C38" s="226" t="s">
        <v>56</v>
      </c>
      <c r="D38" s="233"/>
      <c r="E38" s="233">
        <v>0.01</v>
      </c>
      <c r="F38" s="233">
        <v>0.05</v>
      </c>
      <c r="G38" s="233">
        <v>0.09</v>
      </c>
      <c r="H38" s="233">
        <v>0.16</v>
      </c>
      <c r="I38" s="233">
        <v>0.12</v>
      </c>
      <c r="J38" s="233">
        <v>0.12</v>
      </c>
      <c r="K38" s="233">
        <v>0.12</v>
      </c>
      <c r="L38" s="233">
        <v>0.1</v>
      </c>
      <c r="M38" s="233">
        <v>0.11</v>
      </c>
      <c r="N38" s="233">
        <v>0.12</v>
      </c>
      <c r="O38" s="233">
        <v>0</v>
      </c>
      <c r="P38" s="234">
        <f>SUM(D38:O38)</f>
        <v>1</v>
      </c>
      <c r="Q38" s="598" t="s">
        <v>114</v>
      </c>
      <c r="R38" s="599"/>
      <c r="S38" s="599"/>
      <c r="T38" s="599"/>
      <c r="U38" s="599"/>
      <c r="V38" s="599"/>
      <c r="W38" s="599"/>
      <c r="X38" s="599"/>
      <c r="Y38" s="599"/>
      <c r="Z38" s="599"/>
      <c r="AA38" s="599"/>
      <c r="AB38" s="599"/>
      <c r="AC38" s="599"/>
      <c r="AD38" s="645"/>
      <c r="AE38" s="235"/>
      <c r="AG38" s="98"/>
      <c r="AH38" s="98"/>
      <c r="AI38" s="98"/>
      <c r="AJ38" s="98"/>
      <c r="AK38" s="98"/>
      <c r="AL38" s="98"/>
      <c r="AM38" s="98"/>
      <c r="AN38" s="98"/>
      <c r="AO38" s="98"/>
    </row>
    <row r="39" spans="1:31" ht="122.25" customHeight="1">
      <c r="A39" s="644"/>
      <c r="B39" s="597"/>
      <c r="C39" s="236" t="s">
        <v>60</v>
      </c>
      <c r="D39" s="237">
        <v>0</v>
      </c>
      <c r="E39" s="237">
        <v>0.01</v>
      </c>
      <c r="F39" s="237">
        <v>0.16</v>
      </c>
      <c r="G39" s="237">
        <v>0.16</v>
      </c>
      <c r="H39" s="237">
        <f>(H35*H38)/H34</f>
        <v>0.18960000000000002</v>
      </c>
      <c r="I39" s="237"/>
      <c r="J39" s="237"/>
      <c r="K39" s="237"/>
      <c r="L39" s="237"/>
      <c r="M39" s="237"/>
      <c r="N39" s="237"/>
      <c r="O39" s="237"/>
      <c r="P39" s="238">
        <f>SUM(D39:O39)</f>
        <v>0.5196000000000001</v>
      </c>
      <c r="Q39" s="646"/>
      <c r="R39" s="647"/>
      <c r="S39" s="647"/>
      <c r="T39" s="647"/>
      <c r="U39" s="647"/>
      <c r="V39" s="647"/>
      <c r="W39" s="647"/>
      <c r="X39" s="647"/>
      <c r="Y39" s="647"/>
      <c r="Z39" s="647"/>
      <c r="AA39" s="647"/>
      <c r="AB39" s="647"/>
      <c r="AC39" s="647"/>
      <c r="AD39" s="648"/>
      <c r="AE39" s="235"/>
    </row>
    <row r="40" ht="15">
      <c r="A40" s="50" t="s">
        <v>81</v>
      </c>
    </row>
    <row r="42" ht="15">
      <c r="Y42" s="239"/>
    </row>
  </sheetData>
  <sheetProtection/>
  <mergeCells count="73">
    <mergeCell ref="A38:A39"/>
    <mergeCell ref="B38:B39"/>
    <mergeCell ref="Q38:AD39"/>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7:N7"/>
    <mergeCell ref="M9:N9"/>
    <mergeCell ref="O9:P9"/>
    <mergeCell ref="AB1:AD1"/>
    <mergeCell ref="B2:AA2"/>
    <mergeCell ref="AB2:AD2"/>
    <mergeCell ref="B3:AA4"/>
    <mergeCell ref="AB3:AD3"/>
    <mergeCell ref="AB4:AD4"/>
    <mergeCell ref="A1:A4"/>
    <mergeCell ref="B1:AA1"/>
    <mergeCell ref="O7:P7"/>
    <mergeCell ref="M8:N8"/>
    <mergeCell ref="O8:P8"/>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Q38:AD39 W34">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4"/>
  <sheetViews>
    <sheetView showGridLines="0" zoomScale="70" zoomScaleNormal="70" zoomScalePageLayoutView="0" workbookViewId="0" topLeftCell="E38">
      <selection activeCell="Q38" sqref="Q38"/>
    </sheetView>
  </sheetViews>
  <sheetFormatPr defaultColWidth="10.8515625" defaultRowHeight="15"/>
  <cols>
    <col min="1" max="1" width="38.421875" style="50" customWidth="1"/>
    <col min="2" max="2" width="15.421875" style="50" customWidth="1"/>
    <col min="3" max="14" width="20.7109375" style="50" customWidth="1"/>
    <col min="15" max="15" width="16.140625" style="50" customWidth="1"/>
    <col min="16" max="20" width="18.140625" style="50" customWidth="1"/>
    <col min="21" max="21" width="20.7109375" style="50" customWidth="1"/>
    <col min="22" max="22" width="22.00390625" style="50" customWidth="1"/>
    <col min="23" max="27" width="18.140625" style="50" customWidth="1"/>
    <col min="28" max="28" width="22.7109375" style="50" customWidth="1"/>
    <col min="29" max="29" width="19.00390625" style="50" customWidth="1"/>
    <col min="30" max="30" width="19.421875" style="50" customWidth="1"/>
    <col min="31" max="31" width="6.28125" style="50" bestFit="1" customWidth="1"/>
    <col min="32" max="32" width="22.8515625" style="50" customWidth="1"/>
    <col min="33" max="33" width="18.421875" style="50" bestFit="1" customWidth="1"/>
    <col min="34" max="34" width="8.421875" style="50" customWidth="1"/>
    <col min="35" max="35" width="18.421875" style="50" bestFit="1" customWidth="1"/>
    <col min="36" max="36" width="5.7109375" style="50" customWidth="1"/>
    <col min="37" max="37" width="18.421875" style="50" bestFit="1" customWidth="1"/>
    <col min="38" max="38" width="4.7109375" style="50" customWidth="1"/>
    <col min="39" max="39" width="23.00390625" style="50" bestFit="1" customWidth="1"/>
    <col min="40" max="40" width="10.8515625" style="50" customWidth="1"/>
    <col min="41" max="41" width="18.421875" style="50" bestFit="1" customWidth="1"/>
    <col min="42" max="42" width="16.140625" style="50" customWidth="1"/>
    <col min="43" max="16384" width="10.8515625" style="50" customWidth="1"/>
  </cols>
  <sheetData>
    <row r="1" spans="1:30" ht="32.25" customHeight="1" thickBot="1">
      <c r="A1" s="489"/>
      <c r="B1" s="492" t="s">
        <v>0</v>
      </c>
      <c r="C1" s="493"/>
      <c r="D1" s="493"/>
      <c r="E1" s="493"/>
      <c r="F1" s="493"/>
      <c r="G1" s="493"/>
      <c r="H1" s="493"/>
      <c r="I1" s="493"/>
      <c r="J1" s="493"/>
      <c r="K1" s="493"/>
      <c r="L1" s="493"/>
      <c r="M1" s="493"/>
      <c r="N1" s="493"/>
      <c r="O1" s="493"/>
      <c r="P1" s="493"/>
      <c r="Q1" s="493"/>
      <c r="R1" s="493"/>
      <c r="S1" s="493"/>
      <c r="T1" s="493"/>
      <c r="U1" s="493"/>
      <c r="V1" s="493"/>
      <c r="W1" s="493"/>
      <c r="X1" s="493"/>
      <c r="Y1" s="493"/>
      <c r="Z1" s="493"/>
      <c r="AA1" s="494"/>
      <c r="AB1" s="495" t="s">
        <v>82</v>
      </c>
      <c r="AC1" s="496"/>
      <c r="AD1" s="497"/>
    </row>
    <row r="2" spans="1:30" ht="30.75" customHeight="1" thickBot="1">
      <c r="A2" s="490"/>
      <c r="B2" s="492" t="s">
        <v>2</v>
      </c>
      <c r="C2" s="493"/>
      <c r="D2" s="493"/>
      <c r="E2" s="493"/>
      <c r="F2" s="493"/>
      <c r="G2" s="493"/>
      <c r="H2" s="493"/>
      <c r="I2" s="493"/>
      <c r="J2" s="493"/>
      <c r="K2" s="493"/>
      <c r="L2" s="493"/>
      <c r="M2" s="493"/>
      <c r="N2" s="493"/>
      <c r="O2" s="493"/>
      <c r="P2" s="493"/>
      <c r="Q2" s="493"/>
      <c r="R2" s="493"/>
      <c r="S2" s="493"/>
      <c r="T2" s="493"/>
      <c r="U2" s="493"/>
      <c r="V2" s="493"/>
      <c r="W2" s="493"/>
      <c r="X2" s="493"/>
      <c r="Y2" s="493"/>
      <c r="Z2" s="493"/>
      <c r="AA2" s="494"/>
      <c r="AB2" s="498" t="s">
        <v>83</v>
      </c>
      <c r="AC2" s="499"/>
      <c r="AD2" s="500"/>
    </row>
    <row r="3" spans="1:30" ht="24" customHeight="1">
      <c r="A3" s="490"/>
      <c r="B3" s="501" t="s">
        <v>4</v>
      </c>
      <c r="C3" s="502"/>
      <c r="D3" s="502"/>
      <c r="E3" s="502"/>
      <c r="F3" s="502"/>
      <c r="G3" s="502"/>
      <c r="H3" s="502"/>
      <c r="I3" s="502"/>
      <c r="J3" s="502"/>
      <c r="K3" s="502"/>
      <c r="L3" s="502"/>
      <c r="M3" s="502"/>
      <c r="N3" s="502"/>
      <c r="O3" s="502"/>
      <c r="P3" s="502"/>
      <c r="Q3" s="502"/>
      <c r="R3" s="502"/>
      <c r="S3" s="502"/>
      <c r="T3" s="502"/>
      <c r="U3" s="502"/>
      <c r="V3" s="502"/>
      <c r="W3" s="502"/>
      <c r="X3" s="502"/>
      <c r="Y3" s="502"/>
      <c r="Z3" s="502"/>
      <c r="AA3" s="503"/>
      <c r="AB3" s="498" t="s">
        <v>84</v>
      </c>
      <c r="AC3" s="499"/>
      <c r="AD3" s="500"/>
    </row>
    <row r="4" spans="1:30" ht="21.75" customHeight="1" thickBot="1">
      <c r="A4" s="491"/>
      <c r="B4" s="504"/>
      <c r="C4" s="505"/>
      <c r="D4" s="505"/>
      <c r="E4" s="505"/>
      <c r="F4" s="505"/>
      <c r="G4" s="505"/>
      <c r="H4" s="505"/>
      <c r="I4" s="505"/>
      <c r="J4" s="505"/>
      <c r="K4" s="505"/>
      <c r="L4" s="505"/>
      <c r="M4" s="505"/>
      <c r="N4" s="505"/>
      <c r="O4" s="505"/>
      <c r="P4" s="505"/>
      <c r="Q4" s="505"/>
      <c r="R4" s="505"/>
      <c r="S4" s="505"/>
      <c r="T4" s="505"/>
      <c r="U4" s="505"/>
      <c r="V4" s="505"/>
      <c r="W4" s="505"/>
      <c r="X4" s="505"/>
      <c r="Y4" s="505"/>
      <c r="Z4" s="505"/>
      <c r="AA4" s="506"/>
      <c r="AB4" s="507" t="s">
        <v>6</v>
      </c>
      <c r="AC4" s="508"/>
      <c r="AD4" s="509"/>
    </row>
    <row r="5" spans="1:30" ht="9" customHeight="1" thickBot="1">
      <c r="A5" s="173"/>
      <c r="B5" s="174"/>
      <c r="C5" s="175"/>
      <c r="D5" s="176"/>
      <c r="E5" s="176"/>
      <c r="F5" s="176"/>
      <c r="G5" s="176"/>
      <c r="H5" s="176"/>
      <c r="I5" s="176"/>
      <c r="J5" s="176"/>
      <c r="K5" s="176"/>
      <c r="L5" s="176"/>
      <c r="M5" s="176"/>
      <c r="N5" s="176"/>
      <c r="O5" s="176"/>
      <c r="P5" s="176"/>
      <c r="Q5" s="176"/>
      <c r="R5" s="176"/>
      <c r="S5" s="176"/>
      <c r="T5" s="176"/>
      <c r="U5" s="176"/>
      <c r="V5" s="176"/>
      <c r="W5" s="176"/>
      <c r="X5" s="176"/>
      <c r="Y5" s="176"/>
      <c r="Z5" s="176"/>
      <c r="AA5" s="176"/>
      <c r="AB5" s="177"/>
      <c r="AC5" s="178"/>
      <c r="AD5" s="179"/>
    </row>
    <row r="6" spans="1:30" ht="9" customHeight="1">
      <c r="A6" s="180"/>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81"/>
      <c r="AD6" s="182"/>
    </row>
    <row r="7" spans="1:30" ht="15" customHeight="1">
      <c r="A7" s="510" t="s">
        <v>20</v>
      </c>
      <c r="B7" s="511"/>
      <c r="C7" s="525" t="s">
        <v>39</v>
      </c>
      <c r="D7" s="510" t="s">
        <v>8</v>
      </c>
      <c r="E7" s="528"/>
      <c r="F7" s="528"/>
      <c r="G7" s="528"/>
      <c r="H7" s="511"/>
      <c r="I7" s="531">
        <v>45084</v>
      </c>
      <c r="J7" s="532"/>
      <c r="K7" s="510" t="s">
        <v>10</v>
      </c>
      <c r="L7" s="511"/>
      <c r="M7" s="368" t="s">
        <v>11</v>
      </c>
      <c r="N7" s="369"/>
      <c r="O7" s="359"/>
      <c r="P7" s="360"/>
      <c r="Q7" s="176"/>
      <c r="R7" s="176"/>
      <c r="S7" s="176"/>
      <c r="T7" s="176"/>
      <c r="U7" s="176"/>
      <c r="V7" s="176"/>
      <c r="W7" s="176"/>
      <c r="X7" s="176"/>
      <c r="Y7" s="176"/>
      <c r="Z7" s="176"/>
      <c r="AA7" s="176"/>
      <c r="AB7" s="176"/>
      <c r="AC7" s="181"/>
      <c r="AD7" s="182"/>
    </row>
    <row r="8" spans="1:30" ht="15" customHeight="1">
      <c r="A8" s="512"/>
      <c r="B8" s="513"/>
      <c r="C8" s="526"/>
      <c r="D8" s="512"/>
      <c r="E8" s="529"/>
      <c r="F8" s="529"/>
      <c r="G8" s="529"/>
      <c r="H8" s="513"/>
      <c r="I8" s="533"/>
      <c r="J8" s="534"/>
      <c r="K8" s="512"/>
      <c r="L8" s="513"/>
      <c r="M8" s="366" t="s">
        <v>12</v>
      </c>
      <c r="N8" s="367"/>
      <c r="O8" s="352"/>
      <c r="P8" s="353"/>
      <c r="Q8" s="176"/>
      <c r="R8" s="176"/>
      <c r="S8" s="176"/>
      <c r="T8" s="176"/>
      <c r="U8" s="176"/>
      <c r="V8" s="176"/>
      <c r="W8" s="176"/>
      <c r="X8" s="176"/>
      <c r="Y8" s="176"/>
      <c r="Z8" s="176"/>
      <c r="AA8" s="176"/>
      <c r="AB8" s="176"/>
      <c r="AC8" s="181"/>
      <c r="AD8" s="182"/>
    </row>
    <row r="9" spans="1:30" ht="15" customHeight="1">
      <c r="A9" s="514"/>
      <c r="B9" s="515"/>
      <c r="C9" s="527"/>
      <c r="D9" s="514"/>
      <c r="E9" s="530"/>
      <c r="F9" s="530"/>
      <c r="G9" s="530"/>
      <c r="H9" s="515"/>
      <c r="I9" s="535"/>
      <c r="J9" s="536"/>
      <c r="K9" s="514"/>
      <c r="L9" s="515"/>
      <c r="M9" s="361" t="s">
        <v>13</v>
      </c>
      <c r="N9" s="362"/>
      <c r="O9" s="354" t="s">
        <v>85</v>
      </c>
      <c r="P9" s="355"/>
      <c r="Q9" s="176"/>
      <c r="R9" s="176"/>
      <c r="S9" s="176"/>
      <c r="T9" s="176"/>
      <c r="U9" s="176"/>
      <c r="V9" s="176"/>
      <c r="W9" s="176"/>
      <c r="X9" s="176"/>
      <c r="Y9" s="176"/>
      <c r="Z9" s="176"/>
      <c r="AA9" s="176"/>
      <c r="AB9" s="176"/>
      <c r="AC9" s="181"/>
      <c r="AD9" s="182"/>
    </row>
    <row r="10" spans="1:30" ht="15" customHeight="1">
      <c r="A10" s="183"/>
      <c r="B10" s="184"/>
      <c r="C10" s="184"/>
      <c r="D10" s="185"/>
      <c r="E10" s="185"/>
      <c r="F10" s="185"/>
      <c r="G10" s="185"/>
      <c r="H10" s="185"/>
      <c r="I10" s="186"/>
      <c r="J10" s="186"/>
      <c r="K10" s="185"/>
      <c r="L10" s="185"/>
      <c r="M10" s="187"/>
      <c r="N10" s="187"/>
      <c r="O10" s="188"/>
      <c r="P10" s="188"/>
      <c r="Q10" s="184"/>
      <c r="R10" s="184"/>
      <c r="S10" s="184"/>
      <c r="T10" s="184"/>
      <c r="U10" s="184"/>
      <c r="V10" s="184"/>
      <c r="W10" s="184"/>
      <c r="X10" s="184"/>
      <c r="Y10" s="184"/>
      <c r="Z10" s="184"/>
      <c r="AA10" s="184"/>
      <c r="AB10" s="184"/>
      <c r="AC10" s="189"/>
      <c r="AD10" s="190"/>
    </row>
    <row r="11" spans="1:30" ht="15" customHeight="1">
      <c r="A11" s="510" t="s">
        <v>7</v>
      </c>
      <c r="B11" s="511"/>
      <c r="C11" s="634" t="s">
        <v>86</v>
      </c>
      <c r="D11" s="635"/>
      <c r="E11" s="635"/>
      <c r="F11" s="635"/>
      <c r="G11" s="635"/>
      <c r="H11" s="635"/>
      <c r="I11" s="635"/>
      <c r="J11" s="635"/>
      <c r="K11" s="635"/>
      <c r="L11" s="635"/>
      <c r="M11" s="635"/>
      <c r="N11" s="635"/>
      <c r="O11" s="635"/>
      <c r="P11" s="635"/>
      <c r="Q11" s="635"/>
      <c r="R11" s="635"/>
      <c r="S11" s="635"/>
      <c r="T11" s="635"/>
      <c r="U11" s="635"/>
      <c r="V11" s="635"/>
      <c r="W11" s="635"/>
      <c r="X11" s="635"/>
      <c r="Y11" s="635"/>
      <c r="Z11" s="635"/>
      <c r="AA11" s="635"/>
      <c r="AB11" s="635"/>
      <c r="AC11" s="635"/>
      <c r="AD11" s="636"/>
    </row>
    <row r="12" spans="1:30" ht="15" customHeight="1">
      <c r="A12" s="512"/>
      <c r="B12" s="513"/>
      <c r="C12" s="637"/>
      <c r="D12" s="638"/>
      <c r="E12" s="638"/>
      <c r="F12" s="638"/>
      <c r="G12" s="638"/>
      <c r="H12" s="638"/>
      <c r="I12" s="638"/>
      <c r="J12" s="638"/>
      <c r="K12" s="638"/>
      <c r="L12" s="638"/>
      <c r="M12" s="638"/>
      <c r="N12" s="638"/>
      <c r="O12" s="638"/>
      <c r="P12" s="638"/>
      <c r="Q12" s="638"/>
      <c r="R12" s="638"/>
      <c r="S12" s="638"/>
      <c r="T12" s="638"/>
      <c r="U12" s="638"/>
      <c r="V12" s="638"/>
      <c r="W12" s="638"/>
      <c r="X12" s="638"/>
      <c r="Y12" s="638"/>
      <c r="Z12" s="638"/>
      <c r="AA12" s="638"/>
      <c r="AB12" s="638"/>
      <c r="AC12" s="638"/>
      <c r="AD12" s="639"/>
    </row>
    <row r="13" spans="1:30" ht="15" customHeight="1" thickBot="1">
      <c r="A13" s="514"/>
      <c r="B13" s="515"/>
      <c r="C13" s="640"/>
      <c r="D13" s="641"/>
      <c r="E13" s="641"/>
      <c r="F13" s="641"/>
      <c r="G13" s="641"/>
      <c r="H13" s="641"/>
      <c r="I13" s="641"/>
      <c r="J13" s="641"/>
      <c r="K13" s="641"/>
      <c r="L13" s="641"/>
      <c r="M13" s="641"/>
      <c r="N13" s="641"/>
      <c r="O13" s="641"/>
      <c r="P13" s="641"/>
      <c r="Q13" s="641"/>
      <c r="R13" s="641"/>
      <c r="S13" s="641"/>
      <c r="T13" s="641"/>
      <c r="U13" s="641"/>
      <c r="V13" s="641"/>
      <c r="W13" s="641"/>
      <c r="X13" s="641"/>
      <c r="Y13" s="641"/>
      <c r="Z13" s="641"/>
      <c r="AA13" s="641"/>
      <c r="AB13" s="641"/>
      <c r="AC13" s="641"/>
      <c r="AD13" s="642"/>
    </row>
    <row r="14" spans="1:30" ht="9" customHeight="1" thickBot="1">
      <c r="A14" s="191"/>
      <c r="B14" s="192"/>
      <c r="C14" s="193"/>
      <c r="D14" s="193"/>
      <c r="E14" s="193"/>
      <c r="F14" s="193"/>
      <c r="G14" s="193"/>
      <c r="H14" s="193"/>
      <c r="I14" s="193"/>
      <c r="J14" s="193"/>
      <c r="K14" s="193"/>
      <c r="L14" s="193"/>
      <c r="M14" s="194"/>
      <c r="N14" s="194"/>
      <c r="O14" s="194"/>
      <c r="P14" s="194"/>
      <c r="Q14" s="194"/>
      <c r="R14" s="195"/>
      <c r="S14" s="195"/>
      <c r="T14" s="195"/>
      <c r="U14" s="195"/>
      <c r="V14" s="195"/>
      <c r="W14" s="195"/>
      <c r="X14" s="195"/>
      <c r="Y14" s="185"/>
      <c r="Z14" s="185"/>
      <c r="AA14" s="185"/>
      <c r="AB14" s="185"/>
      <c r="AC14" s="185"/>
      <c r="AD14" s="196"/>
    </row>
    <row r="15" spans="1:30" ht="39" customHeight="1" thickBot="1">
      <c r="A15" s="541" t="s">
        <v>14</v>
      </c>
      <c r="B15" s="542"/>
      <c r="C15" s="553" t="s">
        <v>87</v>
      </c>
      <c r="D15" s="554"/>
      <c r="E15" s="554"/>
      <c r="F15" s="554"/>
      <c r="G15" s="554"/>
      <c r="H15" s="554"/>
      <c r="I15" s="554"/>
      <c r="J15" s="554"/>
      <c r="K15" s="555"/>
      <c r="L15" s="546" t="s">
        <v>15</v>
      </c>
      <c r="M15" s="547"/>
      <c r="N15" s="547"/>
      <c r="O15" s="547"/>
      <c r="P15" s="547"/>
      <c r="Q15" s="548"/>
      <c r="R15" s="556" t="s">
        <v>88</v>
      </c>
      <c r="S15" s="557"/>
      <c r="T15" s="557"/>
      <c r="U15" s="557"/>
      <c r="V15" s="557"/>
      <c r="W15" s="557"/>
      <c r="X15" s="558"/>
      <c r="Y15" s="546" t="s">
        <v>16</v>
      </c>
      <c r="Z15" s="548"/>
      <c r="AA15" s="537" t="s">
        <v>89</v>
      </c>
      <c r="AB15" s="538"/>
      <c r="AC15" s="538"/>
      <c r="AD15" s="539"/>
    </row>
    <row r="16" spans="1:30" ht="9" customHeight="1" thickBot="1">
      <c r="A16" s="180"/>
      <c r="B16" s="176"/>
      <c r="C16" s="540"/>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197"/>
      <c r="AD16" s="198"/>
    </row>
    <row r="17" spans="1:30" s="199" customFormat="1" ht="37.5" customHeight="1" thickBot="1">
      <c r="A17" s="541" t="s">
        <v>17</v>
      </c>
      <c r="B17" s="542"/>
      <c r="C17" s="543" t="s">
        <v>115</v>
      </c>
      <c r="D17" s="544"/>
      <c r="E17" s="544"/>
      <c r="F17" s="544"/>
      <c r="G17" s="544"/>
      <c r="H17" s="544"/>
      <c r="I17" s="544"/>
      <c r="J17" s="544"/>
      <c r="K17" s="544"/>
      <c r="L17" s="544"/>
      <c r="M17" s="544"/>
      <c r="N17" s="544"/>
      <c r="O17" s="544"/>
      <c r="P17" s="544"/>
      <c r="Q17" s="545"/>
      <c r="R17" s="546" t="s">
        <v>91</v>
      </c>
      <c r="S17" s="547"/>
      <c r="T17" s="547"/>
      <c r="U17" s="547"/>
      <c r="V17" s="548"/>
      <c r="W17" s="549">
        <v>19</v>
      </c>
      <c r="X17" s="550"/>
      <c r="Y17" s="547" t="s">
        <v>19</v>
      </c>
      <c r="Z17" s="547"/>
      <c r="AA17" s="547"/>
      <c r="AB17" s="548"/>
      <c r="AC17" s="551">
        <v>0.15</v>
      </c>
      <c r="AD17" s="552"/>
    </row>
    <row r="18" spans="1:30"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2" ht="31.5" customHeight="1" thickBot="1">
      <c r="A19" s="546" t="s">
        <v>22</v>
      </c>
      <c r="B19" s="547"/>
      <c r="C19" s="547"/>
      <c r="D19" s="547"/>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8"/>
      <c r="AE19" s="83"/>
      <c r="AF19" s="83"/>
    </row>
    <row r="20" spans="1:32" ht="31.5" customHeight="1" thickBot="1">
      <c r="A20" s="200"/>
      <c r="B20" s="181"/>
      <c r="C20" s="559" t="s">
        <v>92</v>
      </c>
      <c r="D20" s="560"/>
      <c r="E20" s="560"/>
      <c r="F20" s="560"/>
      <c r="G20" s="560"/>
      <c r="H20" s="560"/>
      <c r="I20" s="560"/>
      <c r="J20" s="560"/>
      <c r="K20" s="560"/>
      <c r="L20" s="560"/>
      <c r="M20" s="560"/>
      <c r="N20" s="560"/>
      <c r="O20" s="560"/>
      <c r="P20" s="561"/>
      <c r="Q20" s="562" t="s">
        <v>93</v>
      </c>
      <c r="R20" s="563"/>
      <c r="S20" s="563"/>
      <c r="T20" s="563"/>
      <c r="U20" s="563"/>
      <c r="V20" s="563"/>
      <c r="W20" s="563"/>
      <c r="X20" s="563"/>
      <c r="Y20" s="563"/>
      <c r="Z20" s="563"/>
      <c r="AA20" s="563"/>
      <c r="AB20" s="563"/>
      <c r="AC20" s="563"/>
      <c r="AD20" s="564"/>
      <c r="AE20" s="83"/>
      <c r="AF20" s="83"/>
    </row>
    <row r="21" spans="1:32" ht="31.5" customHeight="1" thickBot="1">
      <c r="A21" s="180"/>
      <c r="B21" s="176"/>
      <c r="C21" s="201" t="s">
        <v>35</v>
      </c>
      <c r="D21" s="202" t="s">
        <v>36</v>
      </c>
      <c r="E21" s="202" t="s">
        <v>37</v>
      </c>
      <c r="F21" s="202" t="s">
        <v>38</v>
      </c>
      <c r="G21" s="202" t="s">
        <v>39</v>
      </c>
      <c r="H21" s="202" t="s">
        <v>40</v>
      </c>
      <c r="I21" s="202" t="s">
        <v>41</v>
      </c>
      <c r="J21" s="202" t="s">
        <v>42</v>
      </c>
      <c r="K21" s="202" t="s">
        <v>43</v>
      </c>
      <c r="L21" s="202" t="s">
        <v>44</v>
      </c>
      <c r="M21" s="202" t="s">
        <v>45</v>
      </c>
      <c r="N21" s="202" t="s">
        <v>46</v>
      </c>
      <c r="O21" s="202" t="s">
        <v>33</v>
      </c>
      <c r="P21" s="203" t="s">
        <v>94</v>
      </c>
      <c r="Q21" s="201" t="s">
        <v>35</v>
      </c>
      <c r="R21" s="202" t="s">
        <v>36</v>
      </c>
      <c r="S21" s="202" t="s">
        <v>37</v>
      </c>
      <c r="T21" s="202" t="s">
        <v>38</v>
      </c>
      <c r="U21" s="202" t="s">
        <v>39</v>
      </c>
      <c r="V21" s="202" t="s">
        <v>40</v>
      </c>
      <c r="W21" s="202" t="s">
        <v>41</v>
      </c>
      <c r="X21" s="202" t="s">
        <v>42</v>
      </c>
      <c r="Y21" s="202" t="s">
        <v>43</v>
      </c>
      <c r="Z21" s="202" t="s">
        <v>44</v>
      </c>
      <c r="AA21" s="202" t="s">
        <v>45</v>
      </c>
      <c r="AB21" s="202" t="s">
        <v>46</v>
      </c>
      <c r="AC21" s="202" t="s">
        <v>33</v>
      </c>
      <c r="AD21" s="203" t="s">
        <v>94</v>
      </c>
      <c r="AE21" s="204"/>
      <c r="AF21" s="204"/>
    </row>
    <row r="22" spans="1:32" ht="31.5" customHeight="1">
      <c r="A22" s="565" t="s">
        <v>95</v>
      </c>
      <c r="B22" s="566"/>
      <c r="C22" s="205"/>
      <c r="D22" s="206"/>
      <c r="E22" s="206"/>
      <c r="F22" s="206"/>
      <c r="G22" s="206"/>
      <c r="H22" s="206"/>
      <c r="I22" s="206"/>
      <c r="J22" s="206"/>
      <c r="K22" s="206"/>
      <c r="L22" s="206"/>
      <c r="M22" s="206"/>
      <c r="N22" s="206"/>
      <c r="O22" s="206">
        <f>SUM(C22:N22)</f>
        <v>0</v>
      </c>
      <c r="P22" s="207"/>
      <c r="Q22" s="205"/>
      <c r="R22" s="205">
        <v>91773000</v>
      </c>
      <c r="S22" s="206"/>
      <c r="T22" s="206">
        <v>70840000</v>
      </c>
      <c r="U22" s="206">
        <v>-16773400</v>
      </c>
      <c r="V22" s="206"/>
      <c r="W22" s="206"/>
      <c r="X22" s="206"/>
      <c r="Y22" s="206"/>
      <c r="Z22" s="206"/>
      <c r="AA22" s="206"/>
      <c r="AB22" s="206"/>
      <c r="AC22" s="206">
        <f>SUM(Q22:AB22)</f>
        <v>145839600</v>
      </c>
      <c r="AD22" s="208"/>
      <c r="AE22" s="204"/>
      <c r="AF22" s="204"/>
    </row>
    <row r="23" spans="1:32" ht="31.5" customHeight="1">
      <c r="A23" s="567" t="s">
        <v>96</v>
      </c>
      <c r="B23" s="568"/>
      <c r="C23" s="211"/>
      <c r="D23" s="212"/>
      <c r="E23" s="212"/>
      <c r="F23" s="212"/>
      <c r="G23" s="212"/>
      <c r="H23" s="212"/>
      <c r="I23" s="212"/>
      <c r="J23" s="212"/>
      <c r="K23" s="212"/>
      <c r="L23" s="212"/>
      <c r="M23" s="212"/>
      <c r="N23" s="212"/>
      <c r="O23" s="212">
        <f>SUM(C23:N23)</f>
        <v>0</v>
      </c>
      <c r="P23" s="213" t="str">
        <f>_xlfn.IFERROR(O23/(SUMIF(C23:N23,"&gt;0",C22:N22))," ")</f>
        <v> </v>
      </c>
      <c r="Q23" s="211"/>
      <c r="R23" s="212">
        <v>91773000</v>
      </c>
      <c r="S23" s="212"/>
      <c r="T23" s="212">
        <v>54066600</v>
      </c>
      <c r="U23" s="212"/>
      <c r="V23" s="212"/>
      <c r="W23" s="212"/>
      <c r="X23" s="212"/>
      <c r="Y23" s="212"/>
      <c r="Z23" s="212"/>
      <c r="AA23" s="212"/>
      <c r="AB23" s="212"/>
      <c r="AC23" s="212">
        <f>SUM(Q23:AB23)</f>
        <v>145839600</v>
      </c>
      <c r="AD23" s="214">
        <f>_xlfn.IFERROR(AC23/(SUMIF(Q23:AB23,"&gt;0",Q22:AB22))," ")</f>
        <v>0.8968508052861702</v>
      </c>
      <c r="AE23" s="204"/>
      <c r="AF23" s="204"/>
    </row>
    <row r="24" spans="1:32" ht="31.5" customHeight="1">
      <c r="A24" s="567" t="s">
        <v>97</v>
      </c>
      <c r="B24" s="568"/>
      <c r="C24" s="211"/>
      <c r="D24" s="212"/>
      <c r="E24" s="212"/>
      <c r="F24" s="212"/>
      <c r="G24" s="212"/>
      <c r="H24" s="212"/>
      <c r="I24" s="212"/>
      <c r="J24" s="212"/>
      <c r="K24" s="212"/>
      <c r="L24" s="212"/>
      <c r="M24" s="212"/>
      <c r="N24" s="212"/>
      <c r="O24" s="212">
        <f>SUM(C24:N24)</f>
        <v>0</v>
      </c>
      <c r="P24" s="215"/>
      <c r="Q24" s="211"/>
      <c r="R24" s="205"/>
      <c r="S24" s="205">
        <v>4449600</v>
      </c>
      <c r="T24" s="205">
        <v>8343000</v>
      </c>
      <c r="U24" s="205">
        <v>11563000</v>
      </c>
      <c r="V24" s="205">
        <v>14783000</v>
      </c>
      <c r="W24" s="205">
        <v>14783000</v>
      </c>
      <c r="X24" s="205">
        <v>14783000</v>
      </c>
      <c r="Y24" s="205">
        <v>14783000</v>
      </c>
      <c r="Z24" s="205">
        <v>14783000</v>
      </c>
      <c r="AA24" s="205">
        <v>14783000</v>
      </c>
      <c r="AB24" s="205">
        <v>32786000</v>
      </c>
      <c r="AC24" s="212">
        <f>SUM(Q24:AB24)</f>
        <v>145839600</v>
      </c>
      <c r="AD24" s="214"/>
      <c r="AE24" s="204"/>
      <c r="AF24" s="204"/>
    </row>
    <row r="25" spans="1:32" ht="31.5" customHeight="1" thickBot="1">
      <c r="A25" s="569" t="s">
        <v>98</v>
      </c>
      <c r="B25" s="570"/>
      <c r="C25" s="216"/>
      <c r="D25" s="217"/>
      <c r="E25" s="217"/>
      <c r="F25" s="217"/>
      <c r="G25" s="217"/>
      <c r="H25" s="217"/>
      <c r="I25" s="217"/>
      <c r="J25" s="217"/>
      <c r="K25" s="217"/>
      <c r="L25" s="217"/>
      <c r="M25" s="217"/>
      <c r="N25" s="217"/>
      <c r="O25" s="217">
        <f>SUM(C25:N25)</f>
        <v>0</v>
      </c>
      <c r="P25" s="218" t="str">
        <f>_xlfn.IFERROR(O25/(SUMIF(C25:N25,"&gt;0",C24:N24))," ")</f>
        <v> </v>
      </c>
      <c r="Q25" s="216"/>
      <c r="R25" s="217"/>
      <c r="S25" s="217">
        <v>4449600</v>
      </c>
      <c r="T25" s="217">
        <v>8343000</v>
      </c>
      <c r="U25" s="217">
        <v>9845667</v>
      </c>
      <c r="V25" s="217"/>
      <c r="W25" s="217"/>
      <c r="X25" s="217"/>
      <c r="Y25" s="217"/>
      <c r="Z25" s="217"/>
      <c r="AA25" s="217"/>
      <c r="AB25" s="217"/>
      <c r="AC25" s="217">
        <f>SUM(Q25:AB25)</f>
        <v>22638267</v>
      </c>
      <c r="AD25" s="219">
        <f>_xlfn.IFERROR(AC25/(SUMIF(Q25:AB25,"&gt;0",Q24:AB24))," ")</f>
        <v>0.929489193450377</v>
      </c>
      <c r="AE25" s="204"/>
      <c r="AF25" s="204"/>
    </row>
    <row r="26" spans="1:30" ht="31.5" customHeight="1" thickBot="1">
      <c r="A26" s="180"/>
      <c r="B26" s="176"/>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181"/>
      <c r="AD26" s="190"/>
    </row>
    <row r="27" spans="1:30" ht="33.75" customHeight="1">
      <c r="A27" s="571" t="s">
        <v>29</v>
      </c>
      <c r="B27" s="572"/>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4"/>
    </row>
    <row r="28" spans="1:30" ht="15" customHeight="1">
      <c r="A28" s="575" t="s">
        <v>30</v>
      </c>
      <c r="B28" s="577" t="s">
        <v>31</v>
      </c>
      <c r="C28" s="578"/>
      <c r="D28" s="568" t="s">
        <v>99</v>
      </c>
      <c r="E28" s="581"/>
      <c r="F28" s="581"/>
      <c r="G28" s="581"/>
      <c r="H28" s="581"/>
      <c r="I28" s="581"/>
      <c r="J28" s="581"/>
      <c r="K28" s="581"/>
      <c r="L28" s="581"/>
      <c r="M28" s="581"/>
      <c r="N28" s="581"/>
      <c r="O28" s="582"/>
      <c r="P28" s="583" t="s">
        <v>33</v>
      </c>
      <c r="Q28" s="583" t="s">
        <v>34</v>
      </c>
      <c r="R28" s="583"/>
      <c r="S28" s="583"/>
      <c r="T28" s="583"/>
      <c r="U28" s="583"/>
      <c r="V28" s="583"/>
      <c r="W28" s="583"/>
      <c r="X28" s="583"/>
      <c r="Y28" s="583"/>
      <c r="Z28" s="583"/>
      <c r="AA28" s="583"/>
      <c r="AB28" s="583"/>
      <c r="AC28" s="583"/>
      <c r="AD28" s="593"/>
    </row>
    <row r="29" spans="1:30" ht="27" customHeight="1">
      <c r="A29" s="576"/>
      <c r="B29" s="579"/>
      <c r="C29" s="580"/>
      <c r="D29" s="221" t="s">
        <v>35</v>
      </c>
      <c r="E29" s="221" t="s">
        <v>36</v>
      </c>
      <c r="F29" s="221" t="s">
        <v>37</v>
      </c>
      <c r="G29" s="221" t="s">
        <v>38</v>
      </c>
      <c r="H29" s="221" t="s">
        <v>39</v>
      </c>
      <c r="I29" s="221" t="s">
        <v>40</v>
      </c>
      <c r="J29" s="221" t="s">
        <v>41</v>
      </c>
      <c r="K29" s="221" t="s">
        <v>42</v>
      </c>
      <c r="L29" s="221" t="s">
        <v>43</v>
      </c>
      <c r="M29" s="221" t="s">
        <v>44</v>
      </c>
      <c r="N29" s="221" t="s">
        <v>45</v>
      </c>
      <c r="O29" s="221" t="s">
        <v>46</v>
      </c>
      <c r="P29" s="582"/>
      <c r="Q29" s="583"/>
      <c r="R29" s="583"/>
      <c r="S29" s="583"/>
      <c r="T29" s="583"/>
      <c r="U29" s="583"/>
      <c r="V29" s="583"/>
      <c r="W29" s="583"/>
      <c r="X29" s="583"/>
      <c r="Y29" s="583"/>
      <c r="Z29" s="583"/>
      <c r="AA29" s="583"/>
      <c r="AB29" s="583"/>
      <c r="AC29" s="583"/>
      <c r="AD29" s="593"/>
    </row>
    <row r="30" spans="1:30" ht="42" customHeight="1">
      <c r="A30" s="222"/>
      <c r="B30" s="588"/>
      <c r="C30" s="589"/>
      <c r="D30" s="223"/>
      <c r="E30" s="223"/>
      <c r="F30" s="223"/>
      <c r="G30" s="223"/>
      <c r="H30" s="223"/>
      <c r="I30" s="223"/>
      <c r="J30" s="223"/>
      <c r="K30" s="223"/>
      <c r="L30" s="223"/>
      <c r="M30" s="223"/>
      <c r="N30" s="223"/>
      <c r="O30" s="223"/>
      <c r="P30" s="224">
        <f>SUM(D30:O30)</f>
        <v>0</v>
      </c>
      <c r="Q30" s="673"/>
      <c r="R30" s="674"/>
      <c r="S30" s="674"/>
      <c r="T30" s="674"/>
      <c r="U30" s="674"/>
      <c r="V30" s="674"/>
      <c r="W30" s="674"/>
      <c r="X30" s="674"/>
      <c r="Y30" s="674"/>
      <c r="Z30" s="674"/>
      <c r="AA30" s="674"/>
      <c r="AB30" s="674"/>
      <c r="AC30" s="674"/>
      <c r="AD30" s="675"/>
    </row>
    <row r="31" spans="1:30" ht="45" customHeight="1">
      <c r="A31" s="501" t="s">
        <v>48</v>
      </c>
      <c r="B31" s="502"/>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3"/>
    </row>
    <row r="32" spans="1:41" ht="22.5" customHeight="1">
      <c r="A32" s="567" t="s">
        <v>49</v>
      </c>
      <c r="B32" s="583" t="s">
        <v>50</v>
      </c>
      <c r="C32" s="583" t="s">
        <v>31</v>
      </c>
      <c r="D32" s="583" t="s">
        <v>51</v>
      </c>
      <c r="E32" s="583"/>
      <c r="F32" s="583"/>
      <c r="G32" s="583"/>
      <c r="H32" s="583"/>
      <c r="I32" s="583"/>
      <c r="J32" s="583"/>
      <c r="K32" s="583"/>
      <c r="L32" s="583"/>
      <c r="M32" s="583"/>
      <c r="N32" s="583"/>
      <c r="O32" s="583"/>
      <c r="P32" s="583"/>
      <c r="Q32" s="583" t="s">
        <v>52</v>
      </c>
      <c r="R32" s="583"/>
      <c r="S32" s="583"/>
      <c r="T32" s="583"/>
      <c r="U32" s="583"/>
      <c r="V32" s="583"/>
      <c r="W32" s="583"/>
      <c r="X32" s="583"/>
      <c r="Y32" s="583"/>
      <c r="Z32" s="583"/>
      <c r="AA32" s="583"/>
      <c r="AB32" s="583"/>
      <c r="AC32" s="583"/>
      <c r="AD32" s="593"/>
      <c r="AG32" s="225"/>
      <c r="AH32" s="225"/>
      <c r="AI32" s="225"/>
      <c r="AJ32" s="225"/>
      <c r="AK32" s="225"/>
      <c r="AL32" s="225"/>
      <c r="AM32" s="225"/>
      <c r="AN32" s="225"/>
      <c r="AO32" s="225"/>
    </row>
    <row r="33" spans="1:41" ht="27" customHeight="1">
      <c r="A33" s="567"/>
      <c r="B33" s="583"/>
      <c r="C33" s="592"/>
      <c r="D33" s="221" t="s">
        <v>35</v>
      </c>
      <c r="E33" s="221" t="s">
        <v>36</v>
      </c>
      <c r="F33" s="221" t="s">
        <v>37</v>
      </c>
      <c r="G33" s="221" t="s">
        <v>38</v>
      </c>
      <c r="H33" s="221" t="s">
        <v>39</v>
      </c>
      <c r="I33" s="221" t="s">
        <v>40</v>
      </c>
      <c r="J33" s="221" t="s">
        <v>41</v>
      </c>
      <c r="K33" s="221" t="s">
        <v>42</v>
      </c>
      <c r="L33" s="221" t="s">
        <v>43</v>
      </c>
      <c r="M33" s="221" t="s">
        <v>44</v>
      </c>
      <c r="N33" s="221" t="s">
        <v>45</v>
      </c>
      <c r="O33" s="221" t="s">
        <v>46</v>
      </c>
      <c r="P33" s="221" t="s">
        <v>33</v>
      </c>
      <c r="Q33" s="583" t="s">
        <v>100</v>
      </c>
      <c r="R33" s="583"/>
      <c r="S33" s="583"/>
      <c r="T33" s="583" t="s">
        <v>101</v>
      </c>
      <c r="U33" s="583"/>
      <c r="V33" s="583"/>
      <c r="W33" s="579" t="s">
        <v>54</v>
      </c>
      <c r="X33" s="586"/>
      <c r="Y33" s="586"/>
      <c r="Z33" s="580"/>
      <c r="AA33" s="579" t="s">
        <v>55</v>
      </c>
      <c r="AB33" s="586"/>
      <c r="AC33" s="586"/>
      <c r="AD33" s="587"/>
      <c r="AG33" s="225"/>
      <c r="AH33" s="225"/>
      <c r="AI33" s="225"/>
      <c r="AJ33" s="225"/>
      <c r="AK33" s="225"/>
      <c r="AL33" s="225"/>
      <c r="AM33" s="225"/>
      <c r="AN33" s="225"/>
      <c r="AO33" s="225"/>
    </row>
    <row r="34" spans="1:41" ht="45" customHeight="1">
      <c r="A34" s="612" t="str">
        <f>C17</f>
        <v>Ofrecer asistencia técnica a 19 instancias que incluyen las Bancadas de Mujeres de las Juntas Administradoras Locales y la Mesa Multipartidista de género en el Distrito Capital</v>
      </c>
      <c r="B34" s="614">
        <v>0.15</v>
      </c>
      <c r="C34" s="226" t="s">
        <v>56</v>
      </c>
      <c r="D34" s="223"/>
      <c r="E34" s="223">
        <v>5</v>
      </c>
      <c r="F34" s="223">
        <v>10</v>
      </c>
      <c r="G34" s="223">
        <v>10</v>
      </c>
      <c r="H34" s="223">
        <v>10</v>
      </c>
      <c r="I34" s="223">
        <v>5</v>
      </c>
      <c r="J34" s="223">
        <v>5</v>
      </c>
      <c r="K34" s="223">
        <v>10</v>
      </c>
      <c r="L34" s="223">
        <v>15</v>
      </c>
      <c r="M34" s="223">
        <v>10</v>
      </c>
      <c r="N34" s="223">
        <v>10</v>
      </c>
      <c r="O34" s="223">
        <v>5</v>
      </c>
      <c r="P34" s="242">
        <v>19</v>
      </c>
      <c r="Q34" s="676" t="s">
        <v>116</v>
      </c>
      <c r="R34" s="677"/>
      <c r="S34" s="678"/>
      <c r="T34" s="682" t="s">
        <v>117</v>
      </c>
      <c r="U34" s="683"/>
      <c r="V34" s="684"/>
      <c r="W34" s="695" t="s">
        <v>118</v>
      </c>
      <c r="X34" s="683"/>
      <c r="Y34" s="683"/>
      <c r="Z34" s="684"/>
      <c r="AA34" s="696" t="s">
        <v>119</v>
      </c>
      <c r="AB34" s="650"/>
      <c r="AC34" s="650"/>
      <c r="AD34" s="651"/>
      <c r="AG34" s="225"/>
      <c r="AH34" s="225"/>
      <c r="AI34" s="225"/>
      <c r="AJ34" s="225"/>
      <c r="AK34" s="225"/>
      <c r="AL34" s="225"/>
      <c r="AM34" s="225"/>
      <c r="AN34" s="225"/>
      <c r="AO34" s="225"/>
    </row>
    <row r="35" spans="1:41" ht="318.75" customHeight="1">
      <c r="A35" s="613"/>
      <c r="B35" s="615"/>
      <c r="C35" s="227" t="s">
        <v>60</v>
      </c>
      <c r="D35" s="243">
        <v>0</v>
      </c>
      <c r="E35" s="229">
        <v>7</v>
      </c>
      <c r="F35" s="229">
        <v>9</v>
      </c>
      <c r="G35" s="230">
        <v>6</v>
      </c>
      <c r="H35" s="230">
        <v>10</v>
      </c>
      <c r="I35" s="230"/>
      <c r="J35" s="230"/>
      <c r="K35" s="230"/>
      <c r="L35" s="230"/>
      <c r="M35" s="230"/>
      <c r="N35" s="230"/>
      <c r="O35" s="230"/>
      <c r="P35" s="232">
        <v>13</v>
      </c>
      <c r="Q35" s="679"/>
      <c r="R35" s="680"/>
      <c r="S35" s="681"/>
      <c r="T35" s="685"/>
      <c r="U35" s="686"/>
      <c r="V35" s="687"/>
      <c r="W35" s="685"/>
      <c r="X35" s="686"/>
      <c r="Y35" s="686"/>
      <c r="Z35" s="687"/>
      <c r="AA35" s="652"/>
      <c r="AB35" s="653"/>
      <c r="AC35" s="653"/>
      <c r="AD35" s="654"/>
      <c r="AE35" s="49"/>
      <c r="AG35" s="225"/>
      <c r="AH35" s="225"/>
      <c r="AI35" s="225"/>
      <c r="AJ35" s="225"/>
      <c r="AK35" s="225"/>
      <c r="AL35" s="225"/>
      <c r="AM35" s="225"/>
      <c r="AN35" s="225"/>
      <c r="AO35" s="225"/>
    </row>
    <row r="36" spans="1:41" ht="25.5" customHeight="1">
      <c r="A36" s="565" t="s">
        <v>61</v>
      </c>
      <c r="B36" s="655" t="s">
        <v>62</v>
      </c>
      <c r="C36" s="656" t="s">
        <v>63</v>
      </c>
      <c r="D36" s="656"/>
      <c r="E36" s="656"/>
      <c r="F36" s="656"/>
      <c r="G36" s="656"/>
      <c r="H36" s="656"/>
      <c r="I36" s="656"/>
      <c r="J36" s="656"/>
      <c r="K36" s="656"/>
      <c r="L36" s="656"/>
      <c r="M36" s="656"/>
      <c r="N36" s="656"/>
      <c r="O36" s="656"/>
      <c r="P36" s="656"/>
      <c r="Q36" s="566" t="s">
        <v>64</v>
      </c>
      <c r="R36" s="657"/>
      <c r="S36" s="657"/>
      <c r="T36" s="657"/>
      <c r="U36" s="657"/>
      <c r="V36" s="657"/>
      <c r="W36" s="657"/>
      <c r="X36" s="657"/>
      <c r="Y36" s="657"/>
      <c r="Z36" s="657"/>
      <c r="AA36" s="657"/>
      <c r="AB36" s="657"/>
      <c r="AC36" s="657"/>
      <c r="AD36" s="658"/>
      <c r="AG36" s="225"/>
      <c r="AH36" s="225"/>
      <c r="AI36" s="225"/>
      <c r="AJ36" s="225"/>
      <c r="AK36" s="225"/>
      <c r="AL36" s="225"/>
      <c r="AM36" s="225"/>
      <c r="AN36" s="225"/>
      <c r="AO36" s="225"/>
    </row>
    <row r="37" spans="1:41" ht="25.5" customHeight="1">
      <c r="A37" s="567"/>
      <c r="B37" s="610"/>
      <c r="C37" s="221" t="s">
        <v>65</v>
      </c>
      <c r="D37" s="221" t="s">
        <v>66</v>
      </c>
      <c r="E37" s="221" t="s">
        <v>67</v>
      </c>
      <c r="F37" s="221" t="s">
        <v>68</v>
      </c>
      <c r="G37" s="221" t="s">
        <v>69</v>
      </c>
      <c r="H37" s="221" t="s">
        <v>70</v>
      </c>
      <c r="I37" s="221" t="s">
        <v>71</v>
      </c>
      <c r="J37" s="221" t="s">
        <v>72</v>
      </c>
      <c r="K37" s="221" t="s">
        <v>73</v>
      </c>
      <c r="L37" s="221" t="s">
        <v>74</v>
      </c>
      <c r="M37" s="221" t="s">
        <v>75</v>
      </c>
      <c r="N37" s="221" t="s">
        <v>76</v>
      </c>
      <c r="O37" s="221" t="s">
        <v>77</v>
      </c>
      <c r="P37" s="221" t="s">
        <v>78</v>
      </c>
      <c r="Q37" s="568" t="s">
        <v>79</v>
      </c>
      <c r="R37" s="581"/>
      <c r="S37" s="581"/>
      <c r="T37" s="581"/>
      <c r="U37" s="581"/>
      <c r="V37" s="581"/>
      <c r="W37" s="581"/>
      <c r="X37" s="581"/>
      <c r="Y37" s="581"/>
      <c r="Z37" s="581"/>
      <c r="AA37" s="581"/>
      <c r="AB37" s="581"/>
      <c r="AC37" s="581"/>
      <c r="AD37" s="611"/>
      <c r="AG37" s="94"/>
      <c r="AH37" s="94"/>
      <c r="AI37" s="94"/>
      <c r="AJ37" s="94"/>
      <c r="AK37" s="94"/>
      <c r="AL37" s="94"/>
      <c r="AM37" s="94"/>
      <c r="AN37" s="94"/>
      <c r="AO37" s="94"/>
    </row>
    <row r="38" spans="1:41" ht="28.5" customHeight="1">
      <c r="A38" s="643" t="s">
        <v>120</v>
      </c>
      <c r="B38" s="596">
        <v>0.1</v>
      </c>
      <c r="C38" s="226" t="s">
        <v>56</v>
      </c>
      <c r="D38" s="233"/>
      <c r="E38" s="233">
        <v>0.05</v>
      </c>
      <c r="F38" s="233">
        <v>0.1</v>
      </c>
      <c r="G38" s="233">
        <v>0.1</v>
      </c>
      <c r="H38" s="233">
        <v>0.1</v>
      </c>
      <c r="I38" s="233">
        <v>0.05</v>
      </c>
      <c r="J38" s="233">
        <v>0.05</v>
      </c>
      <c r="K38" s="233">
        <v>0.1</v>
      </c>
      <c r="L38" s="233">
        <v>0.2</v>
      </c>
      <c r="M38" s="233">
        <v>0.1</v>
      </c>
      <c r="N38" s="233">
        <v>0.1</v>
      </c>
      <c r="O38" s="233">
        <v>0.05</v>
      </c>
      <c r="P38" s="234">
        <f>SUM(D38:O38)</f>
        <v>1</v>
      </c>
      <c r="Q38" s="598" t="s">
        <v>121</v>
      </c>
      <c r="R38" s="599"/>
      <c r="S38" s="599"/>
      <c r="T38" s="599"/>
      <c r="U38" s="599"/>
      <c r="V38" s="599"/>
      <c r="W38" s="599"/>
      <c r="X38" s="599"/>
      <c r="Y38" s="599"/>
      <c r="Z38" s="599"/>
      <c r="AA38" s="599"/>
      <c r="AB38" s="599"/>
      <c r="AC38" s="599"/>
      <c r="AD38" s="645"/>
      <c r="AE38" s="235"/>
      <c r="AG38" s="98"/>
      <c r="AH38" s="98"/>
      <c r="AI38" s="98"/>
      <c r="AJ38" s="98"/>
      <c r="AK38" s="98"/>
      <c r="AL38" s="98"/>
      <c r="AM38" s="98"/>
      <c r="AN38" s="98"/>
      <c r="AO38" s="98"/>
    </row>
    <row r="39" spans="1:31" ht="70.5" customHeight="1">
      <c r="A39" s="644"/>
      <c r="B39" s="597"/>
      <c r="C39" s="236" t="s">
        <v>60</v>
      </c>
      <c r="D39" s="237">
        <v>0</v>
      </c>
      <c r="E39" s="237">
        <v>0.07</v>
      </c>
      <c r="F39" s="237">
        <v>0.09</v>
      </c>
      <c r="G39" s="237">
        <v>0.06</v>
      </c>
      <c r="H39" s="237">
        <v>0.1</v>
      </c>
      <c r="I39" s="237"/>
      <c r="J39" s="237"/>
      <c r="K39" s="237"/>
      <c r="L39" s="237"/>
      <c r="M39" s="237"/>
      <c r="N39" s="237"/>
      <c r="O39" s="237"/>
      <c r="P39" s="234">
        <f>SUM(D39:O39)</f>
        <v>0.32</v>
      </c>
      <c r="Q39" s="601"/>
      <c r="R39" s="602"/>
      <c r="S39" s="602"/>
      <c r="T39" s="602"/>
      <c r="U39" s="602"/>
      <c r="V39" s="602"/>
      <c r="W39" s="602"/>
      <c r="X39" s="602"/>
      <c r="Y39" s="602"/>
      <c r="Z39" s="602"/>
      <c r="AA39" s="602"/>
      <c r="AB39" s="602"/>
      <c r="AC39" s="602"/>
      <c r="AD39" s="694"/>
      <c r="AE39" s="235"/>
    </row>
    <row r="40" spans="1:31" ht="43.5" customHeight="1">
      <c r="A40" s="643" t="s">
        <v>122</v>
      </c>
      <c r="B40" s="688">
        <v>0.05</v>
      </c>
      <c r="C40" s="244" t="s">
        <v>56</v>
      </c>
      <c r="D40" s="245"/>
      <c r="E40" s="245">
        <v>0.05</v>
      </c>
      <c r="F40" s="245">
        <v>0.1</v>
      </c>
      <c r="G40" s="245">
        <v>0.1</v>
      </c>
      <c r="H40" s="245">
        <v>0.1</v>
      </c>
      <c r="I40" s="245">
        <v>0.1</v>
      </c>
      <c r="J40" s="245">
        <v>0.1</v>
      </c>
      <c r="K40" s="245">
        <v>0.1</v>
      </c>
      <c r="L40" s="245">
        <v>0.1</v>
      </c>
      <c r="M40" s="245">
        <v>0.1</v>
      </c>
      <c r="N40" s="245">
        <v>0.1</v>
      </c>
      <c r="O40" s="245">
        <v>0.05</v>
      </c>
      <c r="P40" s="238">
        <f>SUM(D40:O40)</f>
        <v>0.9999999999999999</v>
      </c>
      <c r="Q40" s="598" t="s">
        <v>123</v>
      </c>
      <c r="R40" s="689"/>
      <c r="S40" s="689"/>
      <c r="T40" s="689"/>
      <c r="U40" s="689"/>
      <c r="V40" s="689"/>
      <c r="W40" s="689"/>
      <c r="X40" s="689"/>
      <c r="Y40" s="689"/>
      <c r="Z40" s="689"/>
      <c r="AA40" s="689"/>
      <c r="AB40" s="689"/>
      <c r="AC40" s="689"/>
      <c r="AD40" s="690"/>
      <c r="AE40" s="235"/>
    </row>
    <row r="41" spans="1:31" ht="52.5" customHeight="1">
      <c r="A41" s="644"/>
      <c r="B41" s="597"/>
      <c r="C41" s="236" t="s">
        <v>60</v>
      </c>
      <c r="D41" s="237"/>
      <c r="E41" s="237">
        <v>0.05</v>
      </c>
      <c r="F41" s="237">
        <v>0.09</v>
      </c>
      <c r="G41" s="237">
        <v>0.1</v>
      </c>
      <c r="H41" s="237">
        <v>0.1</v>
      </c>
      <c r="I41" s="246"/>
      <c r="J41" s="246"/>
      <c r="K41" s="246"/>
      <c r="L41" s="247"/>
      <c r="M41" s="247"/>
      <c r="N41" s="247"/>
      <c r="O41" s="247"/>
      <c r="P41" s="238">
        <f>SUM(D41:O41)</f>
        <v>0.34</v>
      </c>
      <c r="Q41" s="691"/>
      <c r="R41" s="692"/>
      <c r="S41" s="692"/>
      <c r="T41" s="692"/>
      <c r="U41" s="692"/>
      <c r="V41" s="692"/>
      <c r="W41" s="692"/>
      <c r="X41" s="692"/>
      <c r="Y41" s="692"/>
      <c r="Z41" s="692"/>
      <c r="AA41" s="692"/>
      <c r="AB41" s="692"/>
      <c r="AC41" s="692"/>
      <c r="AD41" s="693"/>
      <c r="AE41" s="235"/>
    </row>
    <row r="42" ht="15">
      <c r="A42" s="50" t="s">
        <v>81</v>
      </c>
    </row>
    <row r="44" ht="15">
      <c r="R44" s="239"/>
    </row>
  </sheetData>
  <sheetProtection/>
  <mergeCells count="76">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 ref="A34:A35"/>
    <mergeCell ref="Q32:AD32"/>
    <mergeCell ref="Q33:S33"/>
    <mergeCell ref="T33:V33"/>
    <mergeCell ref="W33:Z33"/>
    <mergeCell ref="AA33:AD33"/>
    <mergeCell ref="B34:B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7:N7"/>
    <mergeCell ref="M9:N9"/>
    <mergeCell ref="O9:P9"/>
    <mergeCell ref="AB1:AD1"/>
    <mergeCell ref="B2:AA2"/>
    <mergeCell ref="AB2:AD2"/>
    <mergeCell ref="B3:AA4"/>
    <mergeCell ref="AB3:AD3"/>
    <mergeCell ref="AB4:AD4"/>
    <mergeCell ref="A1:A4"/>
    <mergeCell ref="B1:AA1"/>
    <mergeCell ref="O7:P7"/>
    <mergeCell ref="M8:N8"/>
    <mergeCell ref="O8:P8"/>
  </mergeCells>
  <dataValidations count="3">
    <dataValidation type="textLength" operator="lessThanOrEqual" allowBlank="1" showInputMessage="1" showErrorMessage="1" errorTitle="Máximo 2.000 caracteres" error="Máximo 2.000 caracteres" sqref="AA34 Q38:AD41 W34 Q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tabSelected="1" zoomScale="70" zoomScaleNormal="70" zoomScalePageLayoutView="0" workbookViewId="0" topLeftCell="Q21">
      <selection activeCell="S24" sqref="S24"/>
    </sheetView>
  </sheetViews>
  <sheetFormatPr defaultColWidth="10.8515625" defaultRowHeight="15"/>
  <cols>
    <col min="1" max="1" width="38.421875" style="50" customWidth="1"/>
    <col min="2" max="2" width="15.421875" style="50" customWidth="1"/>
    <col min="3" max="14" width="20.7109375" style="50" customWidth="1"/>
    <col min="15" max="15" width="16.140625" style="50" customWidth="1"/>
    <col min="16" max="18" width="18.140625" style="50" customWidth="1"/>
    <col min="19" max="19" width="23.00390625" style="50" customWidth="1"/>
    <col min="20" max="27" width="18.140625" style="50" customWidth="1"/>
    <col min="28" max="28" width="22.7109375" style="50" customWidth="1"/>
    <col min="29" max="29" width="19.00390625" style="50" customWidth="1"/>
    <col min="30" max="30" width="19.421875" style="50" customWidth="1"/>
    <col min="31" max="31" width="6.28125" style="50" bestFit="1" customWidth="1"/>
    <col min="32" max="32" width="22.8515625" style="50" customWidth="1"/>
    <col min="33" max="33" width="18.421875" style="50" bestFit="1" customWidth="1"/>
    <col min="34" max="34" width="8.421875" style="50" customWidth="1"/>
    <col min="35" max="35" width="18.421875" style="50" bestFit="1" customWidth="1"/>
    <col min="36" max="36" width="5.7109375" style="50" customWidth="1"/>
    <col min="37" max="37" width="18.421875" style="50" bestFit="1" customWidth="1"/>
    <col min="38" max="38" width="4.7109375" style="50" customWidth="1"/>
    <col min="39" max="39" width="23.00390625" style="50" bestFit="1" customWidth="1"/>
    <col min="40" max="40" width="10.8515625" style="50" customWidth="1"/>
    <col min="41" max="41" width="18.421875" style="50" bestFit="1" customWidth="1"/>
    <col min="42" max="42" width="16.140625" style="50" customWidth="1"/>
    <col min="43" max="16384" width="10.8515625" style="50" customWidth="1"/>
  </cols>
  <sheetData>
    <row r="1" spans="1:30" ht="32.25" customHeight="1" thickBot="1">
      <c r="A1" s="489"/>
      <c r="B1" s="492" t="s">
        <v>0</v>
      </c>
      <c r="C1" s="493"/>
      <c r="D1" s="493"/>
      <c r="E1" s="493"/>
      <c r="F1" s="493"/>
      <c r="G1" s="493"/>
      <c r="H1" s="493"/>
      <c r="I1" s="493"/>
      <c r="J1" s="493"/>
      <c r="K1" s="493"/>
      <c r="L1" s="493"/>
      <c r="M1" s="493"/>
      <c r="N1" s="493"/>
      <c r="O1" s="493"/>
      <c r="P1" s="493"/>
      <c r="Q1" s="493"/>
      <c r="R1" s="493"/>
      <c r="S1" s="493"/>
      <c r="T1" s="493"/>
      <c r="U1" s="493"/>
      <c r="V1" s="493"/>
      <c r="W1" s="493"/>
      <c r="X1" s="493"/>
      <c r="Y1" s="493"/>
      <c r="Z1" s="493"/>
      <c r="AA1" s="494"/>
      <c r="AB1" s="495" t="s">
        <v>82</v>
      </c>
      <c r="AC1" s="496"/>
      <c r="AD1" s="497"/>
    </row>
    <row r="2" spans="1:30" ht="30.75" customHeight="1" thickBot="1">
      <c r="A2" s="490"/>
      <c r="B2" s="492" t="s">
        <v>2</v>
      </c>
      <c r="C2" s="493"/>
      <c r="D2" s="493"/>
      <c r="E2" s="493"/>
      <c r="F2" s="493"/>
      <c r="G2" s="493"/>
      <c r="H2" s="493"/>
      <c r="I2" s="493"/>
      <c r="J2" s="493"/>
      <c r="K2" s="493"/>
      <c r="L2" s="493"/>
      <c r="M2" s="493"/>
      <c r="N2" s="493"/>
      <c r="O2" s="493"/>
      <c r="P2" s="493"/>
      <c r="Q2" s="493"/>
      <c r="R2" s="493"/>
      <c r="S2" s="493"/>
      <c r="T2" s="493"/>
      <c r="U2" s="493"/>
      <c r="V2" s="493"/>
      <c r="W2" s="493"/>
      <c r="X2" s="493"/>
      <c r="Y2" s="493"/>
      <c r="Z2" s="493"/>
      <c r="AA2" s="494"/>
      <c r="AB2" s="498" t="s">
        <v>83</v>
      </c>
      <c r="AC2" s="499"/>
      <c r="AD2" s="500"/>
    </row>
    <row r="3" spans="1:30" ht="24" customHeight="1">
      <c r="A3" s="490"/>
      <c r="B3" s="501" t="s">
        <v>4</v>
      </c>
      <c r="C3" s="502"/>
      <c r="D3" s="502"/>
      <c r="E3" s="502"/>
      <c r="F3" s="502"/>
      <c r="G3" s="502"/>
      <c r="H3" s="502"/>
      <c r="I3" s="502"/>
      <c r="J3" s="502"/>
      <c r="K3" s="502"/>
      <c r="L3" s="502"/>
      <c r="M3" s="502"/>
      <c r="N3" s="502"/>
      <c r="O3" s="502"/>
      <c r="P3" s="502"/>
      <c r="Q3" s="502"/>
      <c r="R3" s="502"/>
      <c r="S3" s="502"/>
      <c r="T3" s="502"/>
      <c r="U3" s="502"/>
      <c r="V3" s="502"/>
      <c r="W3" s="502"/>
      <c r="X3" s="502"/>
      <c r="Y3" s="502"/>
      <c r="Z3" s="502"/>
      <c r="AA3" s="503"/>
      <c r="AB3" s="498" t="s">
        <v>84</v>
      </c>
      <c r="AC3" s="499"/>
      <c r="AD3" s="500"/>
    </row>
    <row r="4" spans="1:30" ht="21.75" customHeight="1" thickBot="1">
      <c r="A4" s="491"/>
      <c r="B4" s="504"/>
      <c r="C4" s="505"/>
      <c r="D4" s="505"/>
      <c r="E4" s="505"/>
      <c r="F4" s="505"/>
      <c r="G4" s="505"/>
      <c r="H4" s="505"/>
      <c r="I4" s="505"/>
      <c r="J4" s="505"/>
      <c r="K4" s="505"/>
      <c r="L4" s="505"/>
      <c r="M4" s="505"/>
      <c r="N4" s="505"/>
      <c r="O4" s="505"/>
      <c r="P4" s="505"/>
      <c r="Q4" s="505"/>
      <c r="R4" s="505"/>
      <c r="S4" s="505"/>
      <c r="T4" s="505"/>
      <c r="U4" s="505"/>
      <c r="V4" s="505"/>
      <c r="W4" s="505"/>
      <c r="X4" s="505"/>
      <c r="Y4" s="505"/>
      <c r="Z4" s="505"/>
      <c r="AA4" s="506"/>
      <c r="AB4" s="507" t="s">
        <v>6</v>
      </c>
      <c r="AC4" s="508"/>
      <c r="AD4" s="509"/>
    </row>
    <row r="5" spans="1:30" ht="9" customHeight="1" thickBot="1">
      <c r="A5" s="173"/>
      <c r="B5" s="174"/>
      <c r="C5" s="175"/>
      <c r="D5" s="176"/>
      <c r="E5" s="176"/>
      <c r="F5" s="176"/>
      <c r="G5" s="176"/>
      <c r="H5" s="176"/>
      <c r="I5" s="176"/>
      <c r="J5" s="176"/>
      <c r="K5" s="176"/>
      <c r="L5" s="176"/>
      <c r="M5" s="176"/>
      <c r="N5" s="176"/>
      <c r="O5" s="176"/>
      <c r="P5" s="176"/>
      <c r="Q5" s="176"/>
      <c r="R5" s="176"/>
      <c r="S5" s="176"/>
      <c r="T5" s="176"/>
      <c r="U5" s="176"/>
      <c r="V5" s="176"/>
      <c r="W5" s="176"/>
      <c r="X5" s="176"/>
      <c r="Y5" s="176"/>
      <c r="Z5" s="176"/>
      <c r="AA5" s="176"/>
      <c r="AB5" s="177"/>
      <c r="AC5" s="178"/>
      <c r="AD5" s="179"/>
    </row>
    <row r="6" spans="1:30" ht="9" customHeight="1">
      <c r="A6" s="180"/>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81"/>
      <c r="AD6" s="182"/>
    </row>
    <row r="7" spans="1:30" ht="15" customHeight="1">
      <c r="A7" s="510" t="s">
        <v>20</v>
      </c>
      <c r="B7" s="511"/>
      <c r="C7" s="525" t="s">
        <v>39</v>
      </c>
      <c r="D7" s="510" t="s">
        <v>8</v>
      </c>
      <c r="E7" s="528"/>
      <c r="F7" s="528"/>
      <c r="G7" s="528"/>
      <c r="H7" s="511"/>
      <c r="I7" s="531">
        <v>45084</v>
      </c>
      <c r="J7" s="532"/>
      <c r="K7" s="510" t="s">
        <v>10</v>
      </c>
      <c r="L7" s="511"/>
      <c r="M7" s="368" t="s">
        <v>11</v>
      </c>
      <c r="N7" s="369"/>
      <c r="O7" s="359"/>
      <c r="P7" s="360"/>
      <c r="Q7" s="176"/>
      <c r="R7" s="176"/>
      <c r="S7" s="176"/>
      <c r="T7" s="176"/>
      <c r="U7" s="176"/>
      <c r="V7" s="176"/>
      <c r="W7" s="176"/>
      <c r="X7" s="176"/>
      <c r="Y7" s="176"/>
      <c r="Z7" s="176"/>
      <c r="AA7" s="176"/>
      <c r="AB7" s="176"/>
      <c r="AC7" s="181"/>
      <c r="AD7" s="182"/>
    </row>
    <row r="8" spans="1:30" ht="15" customHeight="1">
      <c r="A8" s="512"/>
      <c r="B8" s="513"/>
      <c r="C8" s="526"/>
      <c r="D8" s="512"/>
      <c r="E8" s="529"/>
      <c r="F8" s="529"/>
      <c r="G8" s="529"/>
      <c r="H8" s="513"/>
      <c r="I8" s="533"/>
      <c r="J8" s="534"/>
      <c r="K8" s="512"/>
      <c r="L8" s="513"/>
      <c r="M8" s="366" t="s">
        <v>12</v>
      </c>
      <c r="N8" s="367"/>
      <c r="O8" s="352"/>
      <c r="P8" s="353"/>
      <c r="Q8" s="176"/>
      <c r="R8" s="176"/>
      <c r="S8" s="176"/>
      <c r="T8" s="176"/>
      <c r="U8" s="176"/>
      <c r="V8" s="176"/>
      <c r="W8" s="176"/>
      <c r="X8" s="176"/>
      <c r="Y8" s="176"/>
      <c r="Z8" s="176"/>
      <c r="AA8" s="176"/>
      <c r="AB8" s="176"/>
      <c r="AC8" s="181"/>
      <c r="AD8" s="182"/>
    </row>
    <row r="9" spans="1:30" ht="15" customHeight="1">
      <c r="A9" s="514"/>
      <c r="B9" s="515"/>
      <c r="C9" s="527"/>
      <c r="D9" s="514"/>
      <c r="E9" s="530"/>
      <c r="F9" s="530"/>
      <c r="G9" s="530"/>
      <c r="H9" s="515"/>
      <c r="I9" s="535"/>
      <c r="J9" s="536"/>
      <c r="K9" s="514"/>
      <c r="L9" s="515"/>
      <c r="M9" s="361" t="s">
        <v>13</v>
      </c>
      <c r="N9" s="362"/>
      <c r="O9" s="354" t="s">
        <v>85</v>
      </c>
      <c r="P9" s="355"/>
      <c r="Q9" s="176"/>
      <c r="R9" s="176"/>
      <c r="S9" s="176"/>
      <c r="T9" s="176"/>
      <c r="U9" s="176"/>
      <c r="V9" s="176"/>
      <c r="W9" s="176"/>
      <c r="X9" s="176"/>
      <c r="Y9" s="176"/>
      <c r="Z9" s="176"/>
      <c r="AA9" s="176"/>
      <c r="AB9" s="176"/>
      <c r="AC9" s="181"/>
      <c r="AD9" s="182"/>
    </row>
    <row r="10" spans="1:30" ht="15" customHeight="1">
      <c r="A10" s="183"/>
      <c r="B10" s="184"/>
      <c r="C10" s="184"/>
      <c r="D10" s="185"/>
      <c r="E10" s="185"/>
      <c r="F10" s="185"/>
      <c r="G10" s="185"/>
      <c r="H10" s="185"/>
      <c r="I10" s="186"/>
      <c r="J10" s="186"/>
      <c r="K10" s="185"/>
      <c r="L10" s="185"/>
      <c r="M10" s="187"/>
      <c r="N10" s="187"/>
      <c r="O10" s="188"/>
      <c r="P10" s="188"/>
      <c r="Q10" s="184"/>
      <c r="R10" s="184"/>
      <c r="S10" s="184"/>
      <c r="T10" s="184"/>
      <c r="U10" s="184"/>
      <c r="V10" s="184"/>
      <c r="W10" s="184"/>
      <c r="X10" s="184"/>
      <c r="Y10" s="184"/>
      <c r="Z10" s="184"/>
      <c r="AA10" s="184"/>
      <c r="AB10" s="184"/>
      <c r="AC10" s="189"/>
      <c r="AD10" s="190"/>
    </row>
    <row r="11" spans="1:30" ht="15" customHeight="1">
      <c r="A11" s="510" t="s">
        <v>7</v>
      </c>
      <c r="B11" s="511"/>
      <c r="C11" s="634" t="s">
        <v>86</v>
      </c>
      <c r="D11" s="635"/>
      <c r="E11" s="635"/>
      <c r="F11" s="635"/>
      <c r="G11" s="635"/>
      <c r="H11" s="635"/>
      <c r="I11" s="635"/>
      <c r="J11" s="635"/>
      <c r="K11" s="635"/>
      <c r="L11" s="635"/>
      <c r="M11" s="635"/>
      <c r="N11" s="635"/>
      <c r="O11" s="635"/>
      <c r="P11" s="635"/>
      <c r="Q11" s="635"/>
      <c r="R11" s="635"/>
      <c r="S11" s="635"/>
      <c r="T11" s="635"/>
      <c r="U11" s="635"/>
      <c r="V11" s="635"/>
      <c r="W11" s="635"/>
      <c r="X11" s="635"/>
      <c r="Y11" s="635"/>
      <c r="Z11" s="635"/>
      <c r="AA11" s="635"/>
      <c r="AB11" s="635"/>
      <c r="AC11" s="635"/>
      <c r="AD11" s="636"/>
    </row>
    <row r="12" spans="1:30" ht="15" customHeight="1">
      <c r="A12" s="512"/>
      <c r="B12" s="513"/>
      <c r="C12" s="637"/>
      <c r="D12" s="638"/>
      <c r="E12" s="638"/>
      <c r="F12" s="638"/>
      <c r="G12" s="638"/>
      <c r="H12" s="638"/>
      <c r="I12" s="638"/>
      <c r="J12" s="638"/>
      <c r="K12" s="638"/>
      <c r="L12" s="638"/>
      <c r="M12" s="638"/>
      <c r="N12" s="638"/>
      <c r="O12" s="638"/>
      <c r="P12" s="638"/>
      <c r="Q12" s="638"/>
      <c r="R12" s="638"/>
      <c r="S12" s="638"/>
      <c r="T12" s="638"/>
      <c r="U12" s="638"/>
      <c r="V12" s="638"/>
      <c r="W12" s="638"/>
      <c r="X12" s="638"/>
      <c r="Y12" s="638"/>
      <c r="Z12" s="638"/>
      <c r="AA12" s="638"/>
      <c r="AB12" s="638"/>
      <c r="AC12" s="638"/>
      <c r="AD12" s="639"/>
    </row>
    <row r="13" spans="1:30" ht="15" customHeight="1" thickBot="1">
      <c r="A13" s="514"/>
      <c r="B13" s="515"/>
      <c r="C13" s="640"/>
      <c r="D13" s="641"/>
      <c r="E13" s="641"/>
      <c r="F13" s="641"/>
      <c r="G13" s="641"/>
      <c r="H13" s="641"/>
      <c r="I13" s="641"/>
      <c r="J13" s="641"/>
      <c r="K13" s="641"/>
      <c r="L13" s="641"/>
      <c r="M13" s="641"/>
      <c r="N13" s="641"/>
      <c r="O13" s="641"/>
      <c r="P13" s="641"/>
      <c r="Q13" s="641"/>
      <c r="R13" s="641"/>
      <c r="S13" s="641"/>
      <c r="T13" s="641"/>
      <c r="U13" s="641"/>
      <c r="V13" s="641"/>
      <c r="W13" s="641"/>
      <c r="X13" s="641"/>
      <c r="Y13" s="641"/>
      <c r="Z13" s="641"/>
      <c r="AA13" s="641"/>
      <c r="AB13" s="641"/>
      <c r="AC13" s="641"/>
      <c r="AD13" s="642"/>
    </row>
    <row r="14" spans="1:30" ht="9" customHeight="1" thickBot="1">
      <c r="A14" s="191"/>
      <c r="B14" s="192"/>
      <c r="C14" s="193"/>
      <c r="D14" s="193"/>
      <c r="E14" s="193"/>
      <c r="F14" s="193"/>
      <c r="G14" s="193"/>
      <c r="H14" s="193"/>
      <c r="I14" s="193"/>
      <c r="J14" s="193"/>
      <c r="K14" s="193"/>
      <c r="L14" s="193"/>
      <c r="M14" s="194"/>
      <c r="N14" s="194"/>
      <c r="O14" s="194"/>
      <c r="P14" s="194"/>
      <c r="Q14" s="194"/>
      <c r="R14" s="195"/>
      <c r="S14" s="195"/>
      <c r="T14" s="195"/>
      <c r="U14" s="195"/>
      <c r="V14" s="195"/>
      <c r="W14" s="195"/>
      <c r="X14" s="195"/>
      <c r="Y14" s="185"/>
      <c r="Z14" s="185"/>
      <c r="AA14" s="185"/>
      <c r="AB14" s="185"/>
      <c r="AC14" s="185"/>
      <c r="AD14" s="196"/>
    </row>
    <row r="15" spans="1:30" ht="39" customHeight="1" thickBot="1">
      <c r="A15" s="541" t="s">
        <v>14</v>
      </c>
      <c r="B15" s="542"/>
      <c r="C15" s="553" t="s">
        <v>87</v>
      </c>
      <c r="D15" s="554"/>
      <c r="E15" s="554"/>
      <c r="F15" s="554"/>
      <c r="G15" s="554"/>
      <c r="H15" s="554"/>
      <c r="I15" s="554"/>
      <c r="J15" s="554"/>
      <c r="K15" s="555"/>
      <c r="L15" s="546" t="s">
        <v>15</v>
      </c>
      <c r="M15" s="547"/>
      <c r="N15" s="547"/>
      <c r="O15" s="547"/>
      <c r="P15" s="547"/>
      <c r="Q15" s="548"/>
      <c r="R15" s="556" t="s">
        <v>88</v>
      </c>
      <c r="S15" s="557"/>
      <c r="T15" s="557"/>
      <c r="U15" s="557"/>
      <c r="V15" s="557"/>
      <c r="W15" s="557"/>
      <c r="X15" s="558"/>
      <c r="Y15" s="546" t="s">
        <v>16</v>
      </c>
      <c r="Z15" s="548"/>
      <c r="AA15" s="537" t="s">
        <v>89</v>
      </c>
      <c r="AB15" s="538"/>
      <c r="AC15" s="538"/>
      <c r="AD15" s="539"/>
    </row>
    <row r="16" spans="1:30" ht="9" customHeight="1" thickBot="1">
      <c r="A16" s="180"/>
      <c r="B16" s="176"/>
      <c r="C16" s="540"/>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197"/>
      <c r="AD16" s="198"/>
    </row>
    <row r="17" spans="1:30" s="199" customFormat="1" ht="37.5" customHeight="1" thickBot="1">
      <c r="A17" s="541" t="s">
        <v>17</v>
      </c>
      <c r="B17" s="542"/>
      <c r="C17" s="543" t="s">
        <v>124</v>
      </c>
      <c r="D17" s="544"/>
      <c r="E17" s="544"/>
      <c r="F17" s="544"/>
      <c r="G17" s="544"/>
      <c r="H17" s="544"/>
      <c r="I17" s="544"/>
      <c r="J17" s="544"/>
      <c r="K17" s="544"/>
      <c r="L17" s="544"/>
      <c r="M17" s="544"/>
      <c r="N17" s="544"/>
      <c r="O17" s="544"/>
      <c r="P17" s="544"/>
      <c r="Q17" s="545"/>
      <c r="R17" s="546" t="s">
        <v>91</v>
      </c>
      <c r="S17" s="547"/>
      <c r="T17" s="547"/>
      <c r="U17" s="547"/>
      <c r="V17" s="548"/>
      <c r="W17" s="549">
        <v>60</v>
      </c>
      <c r="X17" s="550"/>
      <c r="Y17" s="547" t="s">
        <v>19</v>
      </c>
      <c r="Z17" s="547"/>
      <c r="AA17" s="547"/>
      <c r="AB17" s="548"/>
      <c r="AC17" s="551">
        <v>0.2</v>
      </c>
      <c r="AD17" s="552"/>
    </row>
    <row r="18" spans="1:30"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2" ht="31.5" customHeight="1" thickBot="1">
      <c r="A19" s="546" t="s">
        <v>22</v>
      </c>
      <c r="B19" s="547"/>
      <c r="C19" s="547"/>
      <c r="D19" s="547"/>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8"/>
      <c r="AE19" s="83"/>
      <c r="AF19" s="83"/>
    </row>
    <row r="20" spans="1:32" ht="31.5" customHeight="1" thickBot="1">
      <c r="A20" s="200"/>
      <c r="B20" s="181"/>
      <c r="C20" s="559" t="s">
        <v>92</v>
      </c>
      <c r="D20" s="560"/>
      <c r="E20" s="560"/>
      <c r="F20" s="560"/>
      <c r="G20" s="560"/>
      <c r="H20" s="560"/>
      <c r="I20" s="560"/>
      <c r="J20" s="560"/>
      <c r="K20" s="560"/>
      <c r="L20" s="560"/>
      <c r="M20" s="560"/>
      <c r="N20" s="560"/>
      <c r="O20" s="560"/>
      <c r="P20" s="561"/>
      <c r="Q20" s="562" t="s">
        <v>93</v>
      </c>
      <c r="R20" s="563"/>
      <c r="S20" s="563"/>
      <c r="T20" s="563"/>
      <c r="U20" s="563"/>
      <c r="V20" s="563"/>
      <c r="W20" s="563"/>
      <c r="X20" s="563"/>
      <c r="Y20" s="563"/>
      <c r="Z20" s="563"/>
      <c r="AA20" s="563"/>
      <c r="AB20" s="563"/>
      <c r="AC20" s="563"/>
      <c r="AD20" s="564"/>
      <c r="AE20" s="83"/>
      <c r="AF20" s="83"/>
    </row>
    <row r="21" spans="1:32" ht="31.5" customHeight="1" thickBot="1">
      <c r="A21" s="180"/>
      <c r="B21" s="176"/>
      <c r="C21" s="201" t="s">
        <v>35</v>
      </c>
      <c r="D21" s="202" t="s">
        <v>36</v>
      </c>
      <c r="E21" s="202" t="s">
        <v>37</v>
      </c>
      <c r="F21" s="202" t="s">
        <v>38</v>
      </c>
      <c r="G21" s="202" t="s">
        <v>39</v>
      </c>
      <c r="H21" s="202" t="s">
        <v>40</v>
      </c>
      <c r="I21" s="202" t="s">
        <v>41</v>
      </c>
      <c r="J21" s="202" t="s">
        <v>42</v>
      </c>
      <c r="K21" s="202" t="s">
        <v>43</v>
      </c>
      <c r="L21" s="202" t="s">
        <v>44</v>
      </c>
      <c r="M21" s="202" t="s">
        <v>45</v>
      </c>
      <c r="N21" s="202" t="s">
        <v>46</v>
      </c>
      <c r="O21" s="202" t="s">
        <v>33</v>
      </c>
      <c r="P21" s="203" t="s">
        <v>94</v>
      </c>
      <c r="Q21" s="201" t="s">
        <v>35</v>
      </c>
      <c r="R21" s="202" t="s">
        <v>36</v>
      </c>
      <c r="S21" s="202" t="s">
        <v>37</v>
      </c>
      <c r="T21" s="202" t="s">
        <v>38</v>
      </c>
      <c r="U21" s="202" t="s">
        <v>39</v>
      </c>
      <c r="V21" s="202" t="s">
        <v>40</v>
      </c>
      <c r="W21" s="202" t="s">
        <v>41</v>
      </c>
      <c r="X21" s="202" t="s">
        <v>42</v>
      </c>
      <c r="Y21" s="202" t="s">
        <v>43</v>
      </c>
      <c r="Z21" s="202" t="s">
        <v>44</v>
      </c>
      <c r="AA21" s="202" t="s">
        <v>45</v>
      </c>
      <c r="AB21" s="202" t="s">
        <v>46</v>
      </c>
      <c r="AC21" s="202" t="s">
        <v>33</v>
      </c>
      <c r="AD21" s="203" t="s">
        <v>94</v>
      </c>
      <c r="AE21" s="204"/>
      <c r="AF21" s="204"/>
    </row>
    <row r="22" spans="1:32" ht="31.5" customHeight="1">
      <c r="A22" s="565" t="s">
        <v>95</v>
      </c>
      <c r="B22" s="566"/>
      <c r="C22" s="205"/>
      <c r="D22" s="206"/>
      <c r="E22" s="206"/>
      <c r="F22" s="206"/>
      <c r="G22" s="206"/>
      <c r="H22" s="206"/>
      <c r="I22" s="206"/>
      <c r="J22" s="206"/>
      <c r="K22" s="206"/>
      <c r="L22" s="206"/>
      <c r="M22" s="206"/>
      <c r="N22" s="206"/>
      <c r="O22" s="206">
        <f>SUM(C22:N22)</f>
        <v>0</v>
      </c>
      <c r="P22" s="207"/>
      <c r="Q22" s="205">
        <v>155660000</v>
      </c>
      <c r="R22" s="205">
        <v>135240000</v>
      </c>
      <c r="S22" s="206"/>
      <c r="T22" s="206"/>
      <c r="U22" s="206">
        <v>-13845333</v>
      </c>
      <c r="V22" s="206"/>
      <c r="W22" s="206"/>
      <c r="X22" s="206"/>
      <c r="Y22" s="206"/>
      <c r="Z22" s="206"/>
      <c r="AA22" s="206"/>
      <c r="AB22" s="206"/>
      <c r="AC22" s="206">
        <f>SUM(Q22:AB22)</f>
        <v>277054667</v>
      </c>
      <c r="AD22" s="208"/>
      <c r="AE22" s="204"/>
      <c r="AF22" s="204"/>
    </row>
    <row r="23" spans="1:32" ht="31.5" customHeight="1">
      <c r="A23" s="567" t="s">
        <v>96</v>
      </c>
      <c r="B23" s="568"/>
      <c r="C23" s="211"/>
      <c r="D23" s="212"/>
      <c r="E23" s="212"/>
      <c r="F23" s="212"/>
      <c r="G23" s="212"/>
      <c r="H23" s="212"/>
      <c r="I23" s="212"/>
      <c r="J23" s="212"/>
      <c r="K23" s="212"/>
      <c r="L23" s="212"/>
      <c r="M23" s="212"/>
      <c r="N23" s="212"/>
      <c r="O23" s="212">
        <f>SUM(C23:N23)</f>
        <v>0</v>
      </c>
      <c r="P23" s="213" t="str">
        <f>_xlfn.IFERROR(O23/(SUMIF(C23:N23,"&gt;0",C22:N22))," ")</f>
        <v> </v>
      </c>
      <c r="Q23" s="211">
        <v>155660000</v>
      </c>
      <c r="R23" s="212">
        <v>64400000</v>
      </c>
      <c r="S23" s="212">
        <v>56780000</v>
      </c>
      <c r="T23" s="212"/>
      <c r="U23" s="212"/>
      <c r="V23" s="212"/>
      <c r="W23" s="212"/>
      <c r="X23" s="212"/>
      <c r="Y23" s="212"/>
      <c r="Z23" s="212"/>
      <c r="AA23" s="212"/>
      <c r="AB23" s="212"/>
      <c r="AC23" s="212">
        <f>SUM(Q23:AB23)</f>
        <v>276840000</v>
      </c>
      <c r="AD23" s="214">
        <f>_xlfn.IFERROR(AC23/(SUMIF(Q23:AB23,"&gt;0",Q22:AB22))," ")</f>
        <v>0.9516672396012376</v>
      </c>
      <c r="AE23" s="204"/>
      <c r="AF23" s="204"/>
    </row>
    <row r="24" spans="1:32" ht="31.5" customHeight="1">
      <c r="A24" s="567" t="s">
        <v>97</v>
      </c>
      <c r="B24" s="568"/>
      <c r="C24" s="211"/>
      <c r="D24" s="212"/>
      <c r="E24" s="212"/>
      <c r="F24" s="212"/>
      <c r="G24" s="212"/>
      <c r="H24" s="212"/>
      <c r="I24" s="212"/>
      <c r="J24" s="212"/>
      <c r="K24" s="212"/>
      <c r="L24" s="212"/>
      <c r="M24" s="212"/>
      <c r="N24" s="212"/>
      <c r="O24" s="212">
        <f>SUM(C24:N24)</f>
        <v>0</v>
      </c>
      <c r="P24" s="215"/>
      <c r="Q24" s="211"/>
      <c r="R24" s="205">
        <v>1448000</v>
      </c>
      <c r="S24" s="205">
        <v>26877333</v>
      </c>
      <c r="T24" s="205">
        <v>27360000</v>
      </c>
      <c r="U24" s="205">
        <v>27360000</v>
      </c>
      <c r="V24" s="205">
        <v>27360000</v>
      </c>
      <c r="W24" s="205">
        <v>27360000</v>
      </c>
      <c r="X24" s="205">
        <v>27360000</v>
      </c>
      <c r="Y24" s="205">
        <v>27360000</v>
      </c>
      <c r="Z24" s="205">
        <v>27360000</v>
      </c>
      <c r="AA24" s="205">
        <v>27360000</v>
      </c>
      <c r="AB24" s="205">
        <v>29849334</v>
      </c>
      <c r="AC24" s="212">
        <f>SUM(Q24:AB24)</f>
        <v>277054667</v>
      </c>
      <c r="AD24" s="214"/>
      <c r="AE24" s="204"/>
      <c r="AF24" s="204"/>
    </row>
    <row r="25" spans="1:32" ht="31.5" customHeight="1" thickBot="1">
      <c r="A25" s="569" t="s">
        <v>98</v>
      </c>
      <c r="B25" s="570"/>
      <c r="C25" s="216"/>
      <c r="D25" s="217"/>
      <c r="E25" s="217"/>
      <c r="F25" s="217"/>
      <c r="G25" s="217"/>
      <c r="H25" s="217"/>
      <c r="I25" s="217"/>
      <c r="J25" s="217"/>
      <c r="K25" s="217"/>
      <c r="L25" s="217"/>
      <c r="M25" s="217"/>
      <c r="N25" s="217"/>
      <c r="O25" s="217">
        <f>SUM(C25:N25)</f>
        <v>0</v>
      </c>
      <c r="P25" s="218" t="str">
        <f>_xlfn.IFERROR(O25/(SUMIF(C25:N25,"&gt;0",C24:N24))," ")</f>
        <v> </v>
      </c>
      <c r="Q25" s="216"/>
      <c r="R25" s="217">
        <v>1448000</v>
      </c>
      <c r="S25" s="217">
        <v>13514667</v>
      </c>
      <c r="T25" s="217">
        <v>20705333</v>
      </c>
      <c r="U25" s="217">
        <v>25428000</v>
      </c>
      <c r="V25" s="217"/>
      <c r="W25" s="217"/>
      <c r="X25" s="217"/>
      <c r="Y25" s="217"/>
      <c r="Z25" s="217"/>
      <c r="AA25" s="217"/>
      <c r="AB25" s="217"/>
      <c r="AC25" s="217">
        <f>SUM(Q25:AB25)</f>
        <v>61096000</v>
      </c>
      <c r="AD25" s="219">
        <f>_xlfn.IFERROR(AC25/(SUMIF(Q25:AB25,"&gt;0",Q24:AB24))," ")</f>
        <v>0.7356945633537287</v>
      </c>
      <c r="AE25" s="204"/>
      <c r="AF25" s="204"/>
    </row>
    <row r="26" spans="1:30" ht="31.5" customHeight="1" thickBot="1">
      <c r="A26" s="180"/>
      <c r="B26" s="176"/>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181"/>
      <c r="AD26" s="190"/>
    </row>
    <row r="27" spans="1:30" ht="33.75" customHeight="1">
      <c r="A27" s="571" t="s">
        <v>29</v>
      </c>
      <c r="B27" s="572"/>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4"/>
    </row>
    <row r="28" spans="1:30" ht="15" customHeight="1">
      <c r="A28" s="575" t="s">
        <v>30</v>
      </c>
      <c r="B28" s="577" t="s">
        <v>31</v>
      </c>
      <c r="C28" s="578"/>
      <c r="D28" s="568" t="s">
        <v>99</v>
      </c>
      <c r="E28" s="581"/>
      <c r="F28" s="581"/>
      <c r="G28" s="581"/>
      <c r="H28" s="581"/>
      <c r="I28" s="581"/>
      <c r="J28" s="581"/>
      <c r="K28" s="581"/>
      <c r="L28" s="581"/>
      <c r="M28" s="581"/>
      <c r="N28" s="581"/>
      <c r="O28" s="582"/>
      <c r="P28" s="583" t="s">
        <v>33</v>
      </c>
      <c r="Q28" s="583" t="s">
        <v>34</v>
      </c>
      <c r="R28" s="583"/>
      <c r="S28" s="583"/>
      <c r="T28" s="583"/>
      <c r="U28" s="583"/>
      <c r="V28" s="583"/>
      <c r="W28" s="583"/>
      <c r="X28" s="583"/>
      <c r="Y28" s="583"/>
      <c r="Z28" s="583"/>
      <c r="AA28" s="583"/>
      <c r="AB28" s="583"/>
      <c r="AC28" s="583"/>
      <c r="AD28" s="593"/>
    </row>
    <row r="29" spans="1:30" ht="27" customHeight="1">
      <c r="A29" s="576"/>
      <c r="B29" s="579"/>
      <c r="C29" s="580"/>
      <c r="D29" s="221" t="s">
        <v>35</v>
      </c>
      <c r="E29" s="221" t="s">
        <v>36</v>
      </c>
      <c r="F29" s="221" t="s">
        <v>37</v>
      </c>
      <c r="G29" s="221" t="s">
        <v>38</v>
      </c>
      <c r="H29" s="221" t="s">
        <v>39</v>
      </c>
      <c r="I29" s="221" t="s">
        <v>40</v>
      </c>
      <c r="J29" s="221" t="s">
        <v>41</v>
      </c>
      <c r="K29" s="221" t="s">
        <v>42</v>
      </c>
      <c r="L29" s="221" t="s">
        <v>43</v>
      </c>
      <c r="M29" s="221" t="s">
        <v>44</v>
      </c>
      <c r="N29" s="221" t="s">
        <v>45</v>
      </c>
      <c r="O29" s="221" t="s">
        <v>46</v>
      </c>
      <c r="P29" s="582"/>
      <c r="Q29" s="583"/>
      <c r="R29" s="583"/>
      <c r="S29" s="583"/>
      <c r="T29" s="583"/>
      <c r="U29" s="583"/>
      <c r="V29" s="583"/>
      <c r="W29" s="583"/>
      <c r="X29" s="583"/>
      <c r="Y29" s="583"/>
      <c r="Z29" s="583"/>
      <c r="AA29" s="583"/>
      <c r="AB29" s="583"/>
      <c r="AC29" s="583"/>
      <c r="AD29" s="593"/>
    </row>
    <row r="30" spans="1:30" ht="42" customHeight="1" thickBot="1">
      <c r="A30" s="222"/>
      <c r="B30" s="588"/>
      <c r="C30" s="589"/>
      <c r="D30" s="223"/>
      <c r="E30" s="223"/>
      <c r="F30" s="223"/>
      <c r="G30" s="223"/>
      <c r="H30" s="223"/>
      <c r="I30" s="223"/>
      <c r="J30" s="223"/>
      <c r="K30" s="223"/>
      <c r="L30" s="223"/>
      <c r="M30" s="223"/>
      <c r="N30" s="223"/>
      <c r="O30" s="223"/>
      <c r="P30" s="224">
        <f>SUM(D30:O30)</f>
        <v>0</v>
      </c>
      <c r="Q30" s="590"/>
      <c r="R30" s="590"/>
      <c r="S30" s="590"/>
      <c r="T30" s="590"/>
      <c r="U30" s="590"/>
      <c r="V30" s="590"/>
      <c r="W30" s="590"/>
      <c r="X30" s="590"/>
      <c r="Y30" s="590"/>
      <c r="Z30" s="590"/>
      <c r="AA30" s="590"/>
      <c r="AB30" s="590"/>
      <c r="AC30" s="590"/>
      <c r="AD30" s="591"/>
    </row>
    <row r="31" spans="1:30" ht="45" customHeight="1">
      <c r="A31" s="501" t="s">
        <v>48</v>
      </c>
      <c r="B31" s="502"/>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3"/>
    </row>
    <row r="32" spans="1:41" ht="22.5" customHeight="1">
      <c r="A32" s="567" t="s">
        <v>49</v>
      </c>
      <c r="B32" s="583" t="s">
        <v>50</v>
      </c>
      <c r="C32" s="583" t="s">
        <v>31</v>
      </c>
      <c r="D32" s="583" t="s">
        <v>51</v>
      </c>
      <c r="E32" s="583"/>
      <c r="F32" s="583"/>
      <c r="G32" s="583"/>
      <c r="H32" s="583"/>
      <c r="I32" s="583"/>
      <c r="J32" s="583"/>
      <c r="K32" s="583"/>
      <c r="L32" s="583"/>
      <c r="M32" s="583"/>
      <c r="N32" s="583"/>
      <c r="O32" s="583"/>
      <c r="P32" s="583"/>
      <c r="Q32" s="583" t="s">
        <v>52</v>
      </c>
      <c r="R32" s="583"/>
      <c r="S32" s="583"/>
      <c r="T32" s="583"/>
      <c r="U32" s="583"/>
      <c r="V32" s="583"/>
      <c r="W32" s="583"/>
      <c r="X32" s="583"/>
      <c r="Y32" s="583"/>
      <c r="Z32" s="583"/>
      <c r="AA32" s="583"/>
      <c r="AB32" s="583"/>
      <c r="AC32" s="583"/>
      <c r="AD32" s="593"/>
      <c r="AG32" s="225"/>
      <c r="AH32" s="225"/>
      <c r="AI32" s="225"/>
      <c r="AJ32" s="225"/>
      <c r="AK32" s="225"/>
      <c r="AL32" s="225"/>
      <c r="AM32" s="225"/>
      <c r="AN32" s="225"/>
      <c r="AO32" s="225"/>
    </row>
    <row r="33" spans="1:41" ht="27" customHeight="1">
      <c r="A33" s="567"/>
      <c r="B33" s="583"/>
      <c r="C33" s="592"/>
      <c r="D33" s="221" t="s">
        <v>35</v>
      </c>
      <c r="E33" s="221" t="s">
        <v>36</v>
      </c>
      <c r="F33" s="221" t="s">
        <v>37</v>
      </c>
      <c r="G33" s="221" t="s">
        <v>38</v>
      </c>
      <c r="H33" s="221" t="s">
        <v>39</v>
      </c>
      <c r="I33" s="221" t="s">
        <v>40</v>
      </c>
      <c r="J33" s="221" t="s">
        <v>41</v>
      </c>
      <c r="K33" s="221" t="s">
        <v>42</v>
      </c>
      <c r="L33" s="221" t="s">
        <v>43</v>
      </c>
      <c r="M33" s="221" t="s">
        <v>44</v>
      </c>
      <c r="N33" s="221" t="s">
        <v>45</v>
      </c>
      <c r="O33" s="221" t="s">
        <v>46</v>
      </c>
      <c r="P33" s="221" t="s">
        <v>33</v>
      </c>
      <c r="Q33" s="583" t="s">
        <v>100</v>
      </c>
      <c r="R33" s="583"/>
      <c r="S33" s="583"/>
      <c r="T33" s="583" t="s">
        <v>101</v>
      </c>
      <c r="U33" s="583"/>
      <c r="V33" s="583"/>
      <c r="W33" s="579" t="s">
        <v>54</v>
      </c>
      <c r="X33" s="586"/>
      <c r="Y33" s="586"/>
      <c r="Z33" s="580"/>
      <c r="AA33" s="579" t="s">
        <v>55</v>
      </c>
      <c r="AB33" s="586"/>
      <c r="AC33" s="586"/>
      <c r="AD33" s="587"/>
      <c r="AG33" s="225"/>
      <c r="AH33" s="225"/>
      <c r="AI33" s="225"/>
      <c r="AJ33" s="225"/>
      <c r="AK33" s="225"/>
      <c r="AL33" s="225"/>
      <c r="AM33" s="225"/>
      <c r="AN33" s="225"/>
      <c r="AO33" s="225"/>
    </row>
    <row r="34" spans="1:41" ht="45" customHeight="1">
      <c r="A34" s="612" t="str">
        <f>C17</f>
        <v>Brindar a 60 instancias, incluidos los Fondos de Desarrollo Local, el servicio de asistencia técnica para la transversalización de los enfoques de género e interseccionalidad en los procesos de presupuesto participativo</v>
      </c>
      <c r="B34" s="614">
        <v>0.2</v>
      </c>
      <c r="C34" s="226" t="s">
        <v>56</v>
      </c>
      <c r="D34" s="223"/>
      <c r="E34" s="223"/>
      <c r="F34" s="223">
        <v>60</v>
      </c>
      <c r="G34" s="223"/>
      <c r="H34" s="223"/>
      <c r="I34" s="223">
        <v>60</v>
      </c>
      <c r="J34" s="223"/>
      <c r="K34" s="223"/>
      <c r="L34" s="223">
        <v>60</v>
      </c>
      <c r="M34" s="223"/>
      <c r="N34" s="223"/>
      <c r="O34" s="223">
        <v>60</v>
      </c>
      <c r="P34" s="248">
        <v>60</v>
      </c>
      <c r="Q34" s="697" t="s">
        <v>125</v>
      </c>
      <c r="R34" s="698"/>
      <c r="S34" s="699"/>
      <c r="T34" s="661" t="s">
        <v>126</v>
      </c>
      <c r="U34" s="662"/>
      <c r="V34" s="663"/>
      <c r="W34" s="667" t="s">
        <v>111</v>
      </c>
      <c r="X34" s="703"/>
      <c r="Y34" s="703"/>
      <c r="Z34" s="704"/>
      <c r="AA34" s="649" t="s">
        <v>127</v>
      </c>
      <c r="AB34" s="650"/>
      <c r="AC34" s="650"/>
      <c r="AD34" s="651"/>
      <c r="AG34" s="225"/>
      <c r="AH34" s="225"/>
      <c r="AI34" s="225"/>
      <c r="AJ34" s="225"/>
      <c r="AK34" s="225"/>
      <c r="AL34" s="225"/>
      <c r="AM34" s="225"/>
      <c r="AN34" s="225"/>
      <c r="AO34" s="225"/>
    </row>
    <row r="35" spans="1:41" ht="375.75" customHeight="1">
      <c r="A35" s="613"/>
      <c r="B35" s="615"/>
      <c r="C35" s="227" t="s">
        <v>60</v>
      </c>
      <c r="D35" s="228">
        <v>0</v>
      </c>
      <c r="E35" s="228">
        <v>14</v>
      </c>
      <c r="F35" s="229">
        <v>46</v>
      </c>
      <c r="G35" s="230">
        <v>34</v>
      </c>
      <c r="H35" s="230">
        <v>52</v>
      </c>
      <c r="I35" s="241"/>
      <c r="J35" s="241"/>
      <c r="K35" s="241"/>
      <c r="L35" s="241"/>
      <c r="M35" s="241"/>
      <c r="N35" s="241"/>
      <c r="O35" s="241"/>
      <c r="P35" s="249">
        <v>55</v>
      </c>
      <c r="Q35" s="700"/>
      <c r="R35" s="701"/>
      <c r="S35" s="702"/>
      <c r="T35" s="664"/>
      <c r="U35" s="665"/>
      <c r="V35" s="666"/>
      <c r="W35" s="705"/>
      <c r="X35" s="706"/>
      <c r="Y35" s="706"/>
      <c r="Z35" s="707"/>
      <c r="AA35" s="652"/>
      <c r="AB35" s="653"/>
      <c r="AC35" s="653"/>
      <c r="AD35" s="654"/>
      <c r="AE35" s="49"/>
      <c r="AG35" s="225"/>
      <c r="AH35" s="225"/>
      <c r="AI35" s="225"/>
      <c r="AJ35" s="225"/>
      <c r="AK35" s="225"/>
      <c r="AL35" s="225"/>
      <c r="AM35" s="225"/>
      <c r="AN35" s="225"/>
      <c r="AO35" s="225"/>
    </row>
    <row r="36" spans="1:41" ht="25.5" customHeight="1">
      <c r="A36" s="565" t="s">
        <v>61</v>
      </c>
      <c r="B36" s="655" t="s">
        <v>62</v>
      </c>
      <c r="C36" s="656" t="s">
        <v>63</v>
      </c>
      <c r="D36" s="656"/>
      <c r="E36" s="656"/>
      <c r="F36" s="656"/>
      <c r="G36" s="656"/>
      <c r="H36" s="656"/>
      <c r="I36" s="656"/>
      <c r="J36" s="656"/>
      <c r="K36" s="656"/>
      <c r="L36" s="656"/>
      <c r="M36" s="656"/>
      <c r="N36" s="656"/>
      <c r="O36" s="656"/>
      <c r="P36" s="656"/>
      <c r="Q36" s="566" t="s">
        <v>64</v>
      </c>
      <c r="R36" s="657"/>
      <c r="S36" s="657"/>
      <c r="T36" s="657"/>
      <c r="U36" s="657"/>
      <c r="V36" s="657"/>
      <c r="W36" s="657"/>
      <c r="X36" s="657"/>
      <c r="Y36" s="657"/>
      <c r="Z36" s="657"/>
      <c r="AA36" s="657"/>
      <c r="AB36" s="657"/>
      <c r="AC36" s="657"/>
      <c r="AD36" s="658"/>
      <c r="AG36" s="225"/>
      <c r="AH36" s="225"/>
      <c r="AI36" s="225"/>
      <c r="AJ36" s="225"/>
      <c r="AK36" s="225"/>
      <c r="AL36" s="225"/>
      <c r="AM36" s="225"/>
      <c r="AN36" s="225"/>
      <c r="AO36" s="225"/>
    </row>
    <row r="37" spans="1:41" ht="25.5" customHeight="1">
      <c r="A37" s="567"/>
      <c r="B37" s="610"/>
      <c r="C37" s="221" t="s">
        <v>65</v>
      </c>
      <c r="D37" s="221" t="s">
        <v>66</v>
      </c>
      <c r="E37" s="221" t="s">
        <v>67</v>
      </c>
      <c r="F37" s="221" t="s">
        <v>68</v>
      </c>
      <c r="G37" s="221" t="s">
        <v>69</v>
      </c>
      <c r="H37" s="221" t="s">
        <v>70</v>
      </c>
      <c r="I37" s="221" t="s">
        <v>71</v>
      </c>
      <c r="J37" s="221" t="s">
        <v>72</v>
      </c>
      <c r="K37" s="221" t="s">
        <v>73</v>
      </c>
      <c r="L37" s="221" t="s">
        <v>74</v>
      </c>
      <c r="M37" s="221" t="s">
        <v>75</v>
      </c>
      <c r="N37" s="221" t="s">
        <v>76</v>
      </c>
      <c r="O37" s="221" t="s">
        <v>77</v>
      </c>
      <c r="P37" s="221" t="s">
        <v>78</v>
      </c>
      <c r="Q37" s="568" t="s">
        <v>79</v>
      </c>
      <c r="R37" s="581"/>
      <c r="S37" s="581"/>
      <c r="T37" s="581"/>
      <c r="U37" s="581"/>
      <c r="V37" s="581"/>
      <c r="W37" s="581"/>
      <c r="X37" s="581"/>
      <c r="Y37" s="581"/>
      <c r="Z37" s="581"/>
      <c r="AA37" s="581"/>
      <c r="AB37" s="581"/>
      <c r="AC37" s="581"/>
      <c r="AD37" s="611"/>
      <c r="AG37" s="94"/>
      <c r="AH37" s="94"/>
      <c r="AI37" s="94"/>
      <c r="AJ37" s="94"/>
      <c r="AK37" s="94"/>
      <c r="AL37" s="94"/>
      <c r="AM37" s="94"/>
      <c r="AN37" s="94"/>
      <c r="AO37" s="94"/>
    </row>
    <row r="38" spans="1:41" ht="28.5" customHeight="1">
      <c r="A38" s="643" t="s">
        <v>128</v>
      </c>
      <c r="B38" s="710">
        <v>0.066</v>
      </c>
      <c r="C38" s="226" t="s">
        <v>56</v>
      </c>
      <c r="D38" s="233">
        <v>0</v>
      </c>
      <c r="E38" s="233">
        <v>0.05</v>
      </c>
      <c r="F38" s="233">
        <v>0.1</v>
      </c>
      <c r="G38" s="233">
        <v>0.12</v>
      </c>
      <c r="H38" s="233">
        <v>0.1</v>
      </c>
      <c r="I38" s="233">
        <v>0.09</v>
      </c>
      <c r="J38" s="233">
        <v>0.1</v>
      </c>
      <c r="K38" s="233">
        <v>0.1</v>
      </c>
      <c r="L38" s="233">
        <v>0.1</v>
      </c>
      <c r="M38" s="233">
        <v>0.1</v>
      </c>
      <c r="N38" s="233">
        <v>0.1</v>
      </c>
      <c r="O38" s="233">
        <v>0.04</v>
      </c>
      <c r="P38" s="234">
        <f aca="true" t="shared" si="0" ref="P38:P43">SUM(D38:O38)</f>
        <v>0.9999999999999999</v>
      </c>
      <c r="Q38" s="598" t="s">
        <v>129</v>
      </c>
      <c r="R38" s="599"/>
      <c r="S38" s="599"/>
      <c r="T38" s="599"/>
      <c r="U38" s="599"/>
      <c r="V38" s="599"/>
      <c r="W38" s="599"/>
      <c r="X38" s="599"/>
      <c r="Y38" s="599"/>
      <c r="Z38" s="599"/>
      <c r="AA38" s="599"/>
      <c r="AB38" s="599"/>
      <c r="AC38" s="599"/>
      <c r="AD38" s="645"/>
      <c r="AE38" s="235"/>
      <c r="AG38" s="98"/>
      <c r="AH38" s="98"/>
      <c r="AI38" s="98"/>
      <c r="AJ38" s="98"/>
      <c r="AK38" s="98"/>
      <c r="AL38" s="98"/>
      <c r="AM38" s="98"/>
      <c r="AN38" s="98"/>
      <c r="AO38" s="98"/>
    </row>
    <row r="39" spans="1:31" ht="78.75" customHeight="1">
      <c r="A39" s="644"/>
      <c r="B39" s="709"/>
      <c r="C39" s="236" t="s">
        <v>60</v>
      </c>
      <c r="D39" s="237">
        <v>0.01</v>
      </c>
      <c r="E39" s="237">
        <v>0.01</v>
      </c>
      <c r="F39" s="237">
        <v>0.076</v>
      </c>
      <c r="G39" s="237">
        <v>0.12</v>
      </c>
      <c r="H39" s="237">
        <v>0.1</v>
      </c>
      <c r="I39" s="237"/>
      <c r="J39" s="237"/>
      <c r="K39" s="237"/>
      <c r="L39" s="237"/>
      <c r="M39" s="237"/>
      <c r="N39" s="237"/>
      <c r="O39" s="237"/>
      <c r="P39" s="238">
        <f t="shared" si="0"/>
        <v>0.316</v>
      </c>
      <c r="Q39" s="646"/>
      <c r="R39" s="647"/>
      <c r="S39" s="647"/>
      <c r="T39" s="647"/>
      <c r="U39" s="647"/>
      <c r="V39" s="647"/>
      <c r="W39" s="647"/>
      <c r="X39" s="647"/>
      <c r="Y39" s="647"/>
      <c r="Z39" s="647"/>
      <c r="AA39" s="647"/>
      <c r="AB39" s="647"/>
      <c r="AC39" s="647"/>
      <c r="AD39" s="648"/>
      <c r="AE39" s="235"/>
    </row>
    <row r="40" spans="1:31" ht="28.5" customHeight="1">
      <c r="A40" s="643" t="s">
        <v>130</v>
      </c>
      <c r="B40" s="708">
        <v>0.066</v>
      </c>
      <c r="C40" s="244" t="s">
        <v>56</v>
      </c>
      <c r="D40" s="245">
        <v>0</v>
      </c>
      <c r="E40" s="245">
        <v>0.05</v>
      </c>
      <c r="F40" s="233">
        <v>0.1</v>
      </c>
      <c r="G40" s="233">
        <v>0.12</v>
      </c>
      <c r="H40" s="233">
        <v>0.12</v>
      </c>
      <c r="I40" s="233">
        <v>0.08</v>
      </c>
      <c r="J40" s="233">
        <v>0.08</v>
      </c>
      <c r="K40" s="233">
        <v>0.12</v>
      </c>
      <c r="L40" s="233">
        <v>0.1</v>
      </c>
      <c r="M40" s="233">
        <v>0.1</v>
      </c>
      <c r="N40" s="233">
        <v>0.09</v>
      </c>
      <c r="O40" s="233">
        <v>0.04</v>
      </c>
      <c r="P40" s="238">
        <f t="shared" si="0"/>
        <v>1</v>
      </c>
      <c r="Q40" s="598" t="s">
        <v>131</v>
      </c>
      <c r="R40" s="599"/>
      <c r="S40" s="599"/>
      <c r="T40" s="599"/>
      <c r="U40" s="599"/>
      <c r="V40" s="599"/>
      <c r="W40" s="599"/>
      <c r="X40" s="599"/>
      <c r="Y40" s="599"/>
      <c r="Z40" s="599"/>
      <c r="AA40" s="599"/>
      <c r="AB40" s="599"/>
      <c r="AC40" s="599"/>
      <c r="AD40" s="645"/>
      <c r="AE40" s="235"/>
    </row>
    <row r="41" spans="1:31" ht="90.75" customHeight="1">
      <c r="A41" s="644"/>
      <c r="B41" s="709"/>
      <c r="C41" s="236" t="s">
        <v>60</v>
      </c>
      <c r="D41" s="237">
        <v>0</v>
      </c>
      <c r="E41" s="237">
        <v>0.01</v>
      </c>
      <c r="F41" s="237">
        <v>0.076</v>
      </c>
      <c r="G41" s="237">
        <v>0</v>
      </c>
      <c r="H41" s="237">
        <v>0.12</v>
      </c>
      <c r="I41" s="237"/>
      <c r="J41" s="237"/>
      <c r="K41" s="237"/>
      <c r="L41" s="250"/>
      <c r="M41" s="250"/>
      <c r="N41" s="250"/>
      <c r="O41" s="250"/>
      <c r="P41" s="238">
        <f t="shared" si="0"/>
        <v>0.206</v>
      </c>
      <c r="Q41" s="646"/>
      <c r="R41" s="647"/>
      <c r="S41" s="647"/>
      <c r="T41" s="647"/>
      <c r="U41" s="647"/>
      <c r="V41" s="647"/>
      <c r="W41" s="647"/>
      <c r="X41" s="647"/>
      <c r="Y41" s="647"/>
      <c r="Z41" s="647"/>
      <c r="AA41" s="647"/>
      <c r="AB41" s="647"/>
      <c r="AC41" s="647"/>
      <c r="AD41" s="648"/>
      <c r="AE41" s="235"/>
    </row>
    <row r="42" spans="1:31" ht="52.5" customHeight="1">
      <c r="A42" s="643" t="s">
        <v>132</v>
      </c>
      <c r="B42" s="708">
        <v>0.066</v>
      </c>
      <c r="C42" s="244" t="s">
        <v>56</v>
      </c>
      <c r="D42" s="245">
        <v>0</v>
      </c>
      <c r="E42" s="245">
        <v>0.05</v>
      </c>
      <c r="F42" s="233">
        <v>0.1</v>
      </c>
      <c r="G42" s="233">
        <v>0.12</v>
      </c>
      <c r="H42" s="233">
        <v>0.12</v>
      </c>
      <c r="I42" s="233">
        <v>0.1</v>
      </c>
      <c r="J42" s="233">
        <v>0.1</v>
      </c>
      <c r="K42" s="233">
        <v>0.1</v>
      </c>
      <c r="L42" s="233">
        <v>0.1</v>
      </c>
      <c r="M42" s="233">
        <v>0.08</v>
      </c>
      <c r="N42" s="233">
        <v>0.09</v>
      </c>
      <c r="O42" s="233">
        <v>0.04</v>
      </c>
      <c r="P42" s="238">
        <f t="shared" si="0"/>
        <v>0.9999999999999999</v>
      </c>
      <c r="Q42" s="598" t="s">
        <v>133</v>
      </c>
      <c r="R42" s="599"/>
      <c r="S42" s="599"/>
      <c r="T42" s="599"/>
      <c r="U42" s="599"/>
      <c r="V42" s="599"/>
      <c r="W42" s="599"/>
      <c r="X42" s="599"/>
      <c r="Y42" s="599"/>
      <c r="Z42" s="599"/>
      <c r="AA42" s="599"/>
      <c r="AB42" s="599"/>
      <c r="AC42" s="599"/>
      <c r="AD42" s="645"/>
      <c r="AE42" s="235"/>
    </row>
    <row r="43" spans="1:31" ht="45" customHeight="1">
      <c r="A43" s="644"/>
      <c r="B43" s="709"/>
      <c r="C43" s="236" t="s">
        <v>60</v>
      </c>
      <c r="D43" s="237">
        <v>0</v>
      </c>
      <c r="E43" s="237">
        <v>0.05</v>
      </c>
      <c r="F43" s="237">
        <v>0.076</v>
      </c>
      <c r="G43" s="237">
        <v>0.12</v>
      </c>
      <c r="H43" s="237">
        <v>0.12</v>
      </c>
      <c r="I43" s="237"/>
      <c r="J43" s="237"/>
      <c r="K43" s="237"/>
      <c r="L43" s="250"/>
      <c r="M43" s="250"/>
      <c r="N43" s="250"/>
      <c r="O43" s="250"/>
      <c r="P43" s="238">
        <f t="shared" si="0"/>
        <v>0.366</v>
      </c>
      <c r="Q43" s="646"/>
      <c r="R43" s="647"/>
      <c r="S43" s="647"/>
      <c r="T43" s="647"/>
      <c r="U43" s="647"/>
      <c r="V43" s="647"/>
      <c r="W43" s="647"/>
      <c r="X43" s="647"/>
      <c r="Y43" s="647"/>
      <c r="Z43" s="647"/>
      <c r="AA43" s="647"/>
      <c r="AB43" s="647"/>
      <c r="AC43" s="647"/>
      <c r="AD43" s="648"/>
      <c r="AE43" s="235"/>
    </row>
    <row r="44" spans="1:2" ht="15">
      <c r="A44" s="50" t="s">
        <v>81</v>
      </c>
      <c r="B44" s="251"/>
    </row>
    <row r="45" ht="15">
      <c r="T45" s="239"/>
    </row>
  </sheetData>
  <sheetProtection/>
  <mergeCells count="79">
    <mergeCell ref="A42:A43"/>
    <mergeCell ref="B42:B43"/>
    <mergeCell ref="Q42:AD43"/>
    <mergeCell ref="A38:A39"/>
    <mergeCell ref="B38:B39"/>
    <mergeCell ref="Q38:AD39"/>
    <mergeCell ref="A40:A41"/>
    <mergeCell ref="B40:B41"/>
    <mergeCell ref="Q40:AD41"/>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7:N7"/>
    <mergeCell ref="M9:N9"/>
    <mergeCell ref="O9:P9"/>
    <mergeCell ref="AB1:AD1"/>
    <mergeCell ref="B2:AA2"/>
    <mergeCell ref="AB2:AD2"/>
    <mergeCell ref="B3:AA4"/>
    <mergeCell ref="AB3:AD3"/>
    <mergeCell ref="AB4:AD4"/>
    <mergeCell ref="A1:A4"/>
    <mergeCell ref="B1:AA1"/>
    <mergeCell ref="O7:P7"/>
    <mergeCell ref="M8:N8"/>
    <mergeCell ref="O8:P8"/>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 Q40:AD43">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BK88"/>
  <sheetViews>
    <sheetView zoomScale="60" zoomScaleNormal="60" zoomScalePageLayoutView="0" workbookViewId="0" topLeftCell="AA66">
      <selection activeCell="AG68" sqref="AG68:AG87"/>
    </sheetView>
  </sheetViews>
  <sheetFormatPr defaultColWidth="19.421875" defaultRowHeight="15"/>
  <cols>
    <col min="1" max="1" width="29.421875" style="146" bestFit="1" customWidth="1"/>
    <col min="2" max="4" width="11.00390625" style="146" customWidth="1"/>
    <col min="5" max="5" width="19.28125" style="146" customWidth="1"/>
    <col min="6" max="17" width="11.00390625" style="146" customWidth="1"/>
    <col min="18" max="18" width="12.140625" style="146" customWidth="1"/>
    <col min="19" max="19" width="24.57421875" style="146" customWidth="1"/>
    <col min="20" max="23" width="8.140625" style="146" customWidth="1"/>
    <col min="24" max="24" width="9.421875" style="146" customWidth="1"/>
    <col min="25" max="25" width="8.140625" style="146" customWidth="1"/>
    <col min="26" max="30" width="7.8515625" style="146" customWidth="1"/>
    <col min="31" max="31" width="11.28125" style="146" customWidth="1"/>
    <col min="32" max="32" width="2.28125" style="146" customWidth="1"/>
    <col min="33" max="33" width="19.421875" style="146" customWidth="1"/>
    <col min="34" max="36" width="11.28125" style="146" customWidth="1"/>
    <col min="37" max="37" width="20.140625" style="146" customWidth="1"/>
    <col min="38" max="50" width="11.28125" style="146" customWidth="1"/>
    <col min="51" max="51" width="22.8515625" style="146" customWidth="1"/>
    <col min="52" max="63" width="8.8515625" style="146" customWidth="1"/>
    <col min="64" max="16384" width="19.421875" style="146" customWidth="1"/>
  </cols>
  <sheetData>
    <row r="1" spans="1:63" ht="15.75" customHeight="1">
      <c r="A1" s="720" t="s">
        <v>0</v>
      </c>
      <c r="B1" s="720"/>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c r="AM1" s="720"/>
      <c r="AN1" s="720"/>
      <c r="AO1" s="720"/>
      <c r="AP1" s="720"/>
      <c r="AQ1" s="720"/>
      <c r="AR1" s="720"/>
      <c r="AS1" s="720"/>
      <c r="AT1" s="720"/>
      <c r="AU1" s="720"/>
      <c r="AV1" s="720"/>
      <c r="AW1" s="720"/>
      <c r="AX1" s="720"/>
      <c r="AY1" s="720"/>
      <c r="AZ1" s="720"/>
      <c r="BA1" s="720"/>
      <c r="BB1" s="720"/>
      <c r="BC1" s="720"/>
      <c r="BD1" s="720"/>
      <c r="BE1" s="720"/>
      <c r="BF1" s="720"/>
      <c r="BG1" s="720"/>
      <c r="BH1" s="720"/>
      <c r="BI1" s="721" t="s">
        <v>1</v>
      </c>
      <c r="BJ1" s="721"/>
      <c r="BK1" s="721"/>
    </row>
    <row r="2" spans="1:63" ht="15.75" customHeight="1">
      <c r="A2" s="720" t="s">
        <v>2</v>
      </c>
      <c r="B2" s="720"/>
      <c r="C2" s="720"/>
      <c r="D2" s="720"/>
      <c r="E2" s="720"/>
      <c r="F2" s="720"/>
      <c r="G2" s="720"/>
      <c r="H2" s="720"/>
      <c r="I2" s="720"/>
      <c r="J2" s="720"/>
      <c r="K2" s="720"/>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720"/>
      <c r="AK2" s="720"/>
      <c r="AL2" s="720"/>
      <c r="AM2" s="720"/>
      <c r="AN2" s="720"/>
      <c r="AO2" s="720"/>
      <c r="AP2" s="720"/>
      <c r="AQ2" s="720"/>
      <c r="AR2" s="720"/>
      <c r="AS2" s="720"/>
      <c r="AT2" s="720"/>
      <c r="AU2" s="720"/>
      <c r="AV2" s="720"/>
      <c r="AW2" s="720"/>
      <c r="AX2" s="720"/>
      <c r="AY2" s="720"/>
      <c r="AZ2" s="720"/>
      <c r="BA2" s="720"/>
      <c r="BB2" s="720"/>
      <c r="BC2" s="720"/>
      <c r="BD2" s="720"/>
      <c r="BE2" s="720"/>
      <c r="BF2" s="720"/>
      <c r="BG2" s="720"/>
      <c r="BH2" s="720"/>
      <c r="BI2" s="721" t="s">
        <v>83</v>
      </c>
      <c r="BJ2" s="721"/>
      <c r="BK2" s="721"/>
    </row>
    <row r="3" spans="1:63" ht="25.5" customHeight="1">
      <c r="A3" s="720" t="s">
        <v>134</v>
      </c>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20"/>
      <c r="AM3" s="720"/>
      <c r="AN3" s="720"/>
      <c r="AO3" s="720"/>
      <c r="AP3" s="720"/>
      <c r="AQ3" s="720"/>
      <c r="AR3" s="720"/>
      <c r="AS3" s="720"/>
      <c r="AT3" s="720"/>
      <c r="AU3" s="720"/>
      <c r="AV3" s="720"/>
      <c r="AW3" s="720"/>
      <c r="AX3" s="720"/>
      <c r="AY3" s="720"/>
      <c r="AZ3" s="720"/>
      <c r="BA3" s="720"/>
      <c r="BB3" s="720"/>
      <c r="BC3" s="720"/>
      <c r="BD3" s="720"/>
      <c r="BE3" s="720"/>
      <c r="BF3" s="720"/>
      <c r="BG3" s="720"/>
      <c r="BH3" s="720"/>
      <c r="BI3" s="721" t="s">
        <v>84</v>
      </c>
      <c r="BJ3" s="721"/>
      <c r="BK3" s="721"/>
    </row>
    <row r="4" spans="1:63" ht="15.75" customHeight="1">
      <c r="A4" s="720" t="s">
        <v>135</v>
      </c>
      <c r="B4" s="720"/>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0"/>
      <c r="AQ4" s="720"/>
      <c r="AR4" s="720"/>
      <c r="AS4" s="720"/>
      <c r="AT4" s="720"/>
      <c r="AU4" s="720"/>
      <c r="AV4" s="720"/>
      <c r="AW4" s="720"/>
      <c r="AX4" s="720"/>
      <c r="AY4" s="720"/>
      <c r="AZ4" s="720"/>
      <c r="BA4" s="720"/>
      <c r="BB4" s="720"/>
      <c r="BC4" s="720"/>
      <c r="BD4" s="720"/>
      <c r="BE4" s="720"/>
      <c r="BF4" s="720"/>
      <c r="BG4" s="720"/>
      <c r="BH4" s="720"/>
      <c r="BI4" s="717" t="s">
        <v>136</v>
      </c>
      <c r="BJ4" s="718"/>
      <c r="BK4" s="719"/>
    </row>
    <row r="5" spans="1:63" ht="25.5" customHeight="1">
      <c r="A5" s="722" t="s">
        <v>137</v>
      </c>
      <c r="B5" s="722"/>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G5" s="722" t="s">
        <v>138</v>
      </c>
      <c r="AH5" s="722"/>
      <c r="AI5" s="722"/>
      <c r="AJ5" s="722"/>
      <c r="AK5" s="722"/>
      <c r="AL5" s="722"/>
      <c r="AM5" s="722"/>
      <c r="AN5" s="722"/>
      <c r="AO5" s="722"/>
      <c r="AP5" s="722"/>
      <c r="AQ5" s="722"/>
      <c r="AR5" s="722"/>
      <c r="AS5" s="722"/>
      <c r="AT5" s="722"/>
      <c r="AU5" s="722"/>
      <c r="AV5" s="722"/>
      <c r="AW5" s="722"/>
      <c r="AX5" s="722"/>
      <c r="AY5" s="722"/>
      <c r="AZ5" s="722"/>
      <c r="BA5" s="722"/>
      <c r="BB5" s="722"/>
      <c r="BC5" s="722"/>
      <c r="BD5" s="722"/>
      <c r="BE5" s="722"/>
      <c r="BF5" s="722"/>
      <c r="BG5" s="722"/>
      <c r="BH5" s="722"/>
      <c r="BI5" s="723"/>
      <c r="BJ5" s="723"/>
      <c r="BK5" s="723"/>
    </row>
    <row r="6" spans="1:63" ht="31.5" customHeight="1">
      <c r="A6" s="149" t="s">
        <v>139</v>
      </c>
      <c r="B6" s="716"/>
      <c r="C6" s="716"/>
      <c r="D6" s="716"/>
      <c r="E6" s="716"/>
      <c r="F6" s="716"/>
      <c r="G6" s="716"/>
      <c r="H6" s="716"/>
      <c r="I6" s="716"/>
      <c r="J6" s="716"/>
      <c r="K6" s="716"/>
      <c r="L6" s="716"/>
      <c r="M6" s="716"/>
      <c r="N6" s="716"/>
      <c r="O6" s="716"/>
      <c r="P6" s="716"/>
      <c r="Q6" s="716"/>
      <c r="R6" s="716"/>
      <c r="S6" s="716"/>
      <c r="T6" s="716"/>
      <c r="U6" s="716"/>
      <c r="V6" s="716"/>
      <c r="W6" s="716"/>
      <c r="X6" s="716"/>
      <c r="Y6" s="716"/>
      <c r="Z6" s="716"/>
      <c r="AA6" s="716"/>
      <c r="AB6" s="716"/>
      <c r="AC6" s="716"/>
      <c r="AD6" s="716"/>
      <c r="AE6" s="716"/>
      <c r="AF6" s="716"/>
      <c r="AG6" s="716"/>
      <c r="AH6" s="716"/>
      <c r="AI6" s="716"/>
      <c r="AJ6" s="716"/>
      <c r="AK6" s="716"/>
      <c r="AL6" s="716"/>
      <c r="AM6" s="716"/>
      <c r="AN6" s="716"/>
      <c r="AO6" s="716"/>
      <c r="AP6" s="716"/>
      <c r="AQ6" s="716"/>
      <c r="AR6" s="716"/>
      <c r="AS6" s="716"/>
      <c r="AT6" s="716"/>
      <c r="AU6" s="716"/>
      <c r="AV6" s="716"/>
      <c r="AW6" s="716"/>
      <c r="AX6" s="716"/>
      <c r="AY6" s="716"/>
      <c r="AZ6" s="716"/>
      <c r="BA6" s="716"/>
      <c r="BB6" s="716"/>
      <c r="BC6" s="716"/>
      <c r="BD6" s="716"/>
      <c r="BE6" s="716"/>
      <c r="BF6" s="716"/>
      <c r="BG6" s="716"/>
      <c r="BH6" s="716"/>
      <c r="BI6" s="716"/>
      <c r="BJ6" s="716"/>
      <c r="BK6" s="716"/>
    </row>
    <row r="7" spans="1:63" ht="31.5" customHeight="1">
      <c r="A7" s="150" t="s">
        <v>140</v>
      </c>
      <c r="B7" s="711" t="s">
        <v>90</v>
      </c>
      <c r="C7" s="713"/>
      <c r="D7" s="713"/>
      <c r="E7" s="713"/>
      <c r="F7" s="713"/>
      <c r="G7" s="713"/>
      <c r="H7" s="713"/>
      <c r="I7" s="713"/>
      <c r="J7" s="713"/>
      <c r="K7" s="713"/>
      <c r="L7" s="713"/>
      <c r="M7" s="713"/>
      <c r="N7" s="713"/>
      <c r="O7" s="713"/>
      <c r="P7" s="713"/>
      <c r="Q7" s="713"/>
      <c r="R7" s="713"/>
      <c r="S7" s="713"/>
      <c r="T7" s="713"/>
      <c r="U7" s="713"/>
      <c r="V7" s="713"/>
      <c r="W7" s="713"/>
      <c r="X7" s="713"/>
      <c r="Y7" s="713"/>
      <c r="Z7" s="713"/>
      <c r="AA7" s="713"/>
      <c r="AB7" s="713"/>
      <c r="AC7" s="713"/>
      <c r="AD7" s="713"/>
      <c r="AE7" s="713"/>
      <c r="AF7" s="713"/>
      <c r="AG7" s="713"/>
      <c r="AH7" s="713"/>
      <c r="AI7" s="713"/>
      <c r="AJ7" s="713"/>
      <c r="AK7" s="713"/>
      <c r="AL7" s="713"/>
      <c r="AM7" s="713"/>
      <c r="AN7" s="713"/>
      <c r="AO7" s="713"/>
      <c r="AP7" s="713"/>
      <c r="AQ7" s="713"/>
      <c r="AR7" s="713"/>
      <c r="AS7" s="713"/>
      <c r="AT7" s="713"/>
      <c r="AU7" s="713"/>
      <c r="AV7" s="713"/>
      <c r="AW7" s="713"/>
      <c r="AX7" s="713"/>
      <c r="AY7" s="713"/>
      <c r="AZ7" s="713"/>
      <c r="BA7" s="713"/>
      <c r="BB7" s="713"/>
      <c r="BC7" s="713"/>
      <c r="BD7" s="713"/>
      <c r="BE7" s="713"/>
      <c r="BF7" s="713"/>
      <c r="BG7" s="713"/>
      <c r="BH7" s="713"/>
      <c r="BI7" s="713"/>
      <c r="BJ7" s="713"/>
      <c r="BK7" s="712"/>
    </row>
    <row r="8" spans="1:41" ht="18.75" customHeight="1">
      <c r="A8" s="152"/>
      <c r="B8" s="152"/>
      <c r="C8" s="152"/>
      <c r="D8" s="152"/>
      <c r="E8" s="152"/>
      <c r="F8" s="152"/>
      <c r="G8" s="152"/>
      <c r="H8" s="152"/>
      <c r="I8" s="152"/>
      <c r="J8" s="152"/>
      <c r="K8" s="153"/>
      <c r="L8" s="153"/>
      <c r="M8" s="153"/>
      <c r="N8" s="153"/>
      <c r="O8" s="153"/>
      <c r="P8" s="153"/>
      <c r="Q8" s="153"/>
      <c r="R8" s="153"/>
      <c r="S8" s="153"/>
      <c r="T8" s="153"/>
      <c r="U8" s="153"/>
      <c r="V8" s="153"/>
      <c r="W8" s="153"/>
      <c r="X8" s="153"/>
      <c r="Y8" s="153"/>
      <c r="Z8" s="153"/>
      <c r="AA8" s="153"/>
      <c r="AB8" s="153"/>
      <c r="AC8" s="153"/>
      <c r="AD8" s="153"/>
      <c r="AE8" s="153"/>
      <c r="AG8" s="152"/>
      <c r="AH8" s="153"/>
      <c r="AI8" s="153"/>
      <c r="AJ8" s="153"/>
      <c r="AK8" s="153"/>
      <c r="AL8" s="153"/>
      <c r="AM8" s="153"/>
      <c r="AN8" s="153"/>
      <c r="AO8" s="153"/>
    </row>
    <row r="9" spans="1:63" ht="30" customHeight="1">
      <c r="A9" s="714" t="s">
        <v>141</v>
      </c>
      <c r="B9" s="151" t="s">
        <v>35</v>
      </c>
      <c r="C9" s="151" t="s">
        <v>36</v>
      </c>
      <c r="D9" s="711" t="s">
        <v>37</v>
      </c>
      <c r="E9" s="712"/>
      <c r="F9" s="151" t="s">
        <v>38</v>
      </c>
      <c r="G9" s="151" t="s">
        <v>39</v>
      </c>
      <c r="H9" s="711" t="s">
        <v>40</v>
      </c>
      <c r="I9" s="712"/>
      <c r="J9" s="151" t="s">
        <v>41</v>
      </c>
      <c r="K9" s="151" t="s">
        <v>42</v>
      </c>
      <c r="L9" s="711" t="s">
        <v>43</v>
      </c>
      <c r="M9" s="712"/>
      <c r="N9" s="151" t="s">
        <v>44</v>
      </c>
      <c r="O9" s="151" t="s">
        <v>45</v>
      </c>
      <c r="P9" s="711" t="s">
        <v>46</v>
      </c>
      <c r="Q9" s="712"/>
      <c r="R9" s="711" t="s">
        <v>142</v>
      </c>
      <c r="S9" s="712"/>
      <c r="T9" s="711" t="s">
        <v>143</v>
      </c>
      <c r="U9" s="713"/>
      <c r="V9" s="713"/>
      <c r="W9" s="713"/>
      <c r="X9" s="713"/>
      <c r="Y9" s="712"/>
      <c r="Z9" s="711" t="s">
        <v>144</v>
      </c>
      <c r="AA9" s="713"/>
      <c r="AB9" s="713"/>
      <c r="AC9" s="713"/>
      <c r="AD9" s="713"/>
      <c r="AE9" s="712"/>
      <c r="AG9" s="714" t="s">
        <v>141</v>
      </c>
      <c r="AH9" s="151" t="s">
        <v>35</v>
      </c>
      <c r="AI9" s="151" t="s">
        <v>36</v>
      </c>
      <c r="AJ9" s="711" t="s">
        <v>37</v>
      </c>
      <c r="AK9" s="712"/>
      <c r="AL9" s="151" t="s">
        <v>38</v>
      </c>
      <c r="AM9" s="151" t="s">
        <v>39</v>
      </c>
      <c r="AN9" s="711" t="s">
        <v>40</v>
      </c>
      <c r="AO9" s="712"/>
      <c r="AP9" s="151" t="s">
        <v>41</v>
      </c>
      <c r="AQ9" s="151" t="s">
        <v>42</v>
      </c>
      <c r="AR9" s="711" t="s">
        <v>43</v>
      </c>
      <c r="AS9" s="712"/>
      <c r="AT9" s="151" t="s">
        <v>44</v>
      </c>
      <c r="AU9" s="151" t="s">
        <v>45</v>
      </c>
      <c r="AV9" s="711" t="s">
        <v>46</v>
      </c>
      <c r="AW9" s="712"/>
      <c r="AX9" s="711" t="s">
        <v>142</v>
      </c>
      <c r="AY9" s="712"/>
      <c r="AZ9" s="711" t="s">
        <v>143</v>
      </c>
      <c r="BA9" s="713"/>
      <c r="BB9" s="713"/>
      <c r="BC9" s="713"/>
      <c r="BD9" s="713"/>
      <c r="BE9" s="712"/>
      <c r="BF9" s="711" t="s">
        <v>144</v>
      </c>
      <c r="BG9" s="713"/>
      <c r="BH9" s="713"/>
      <c r="BI9" s="713"/>
      <c r="BJ9" s="713"/>
      <c r="BK9" s="712"/>
    </row>
    <row r="10" spans="1:63" ht="36" customHeight="1">
      <c r="A10" s="715"/>
      <c r="B10" s="154" t="s">
        <v>145</v>
      </c>
      <c r="C10" s="154" t="s">
        <v>145</v>
      </c>
      <c r="D10" s="154" t="s">
        <v>145</v>
      </c>
      <c r="E10" s="154" t="s">
        <v>146</v>
      </c>
      <c r="F10" s="154" t="s">
        <v>145</v>
      </c>
      <c r="G10" s="154" t="s">
        <v>145</v>
      </c>
      <c r="H10" s="154" t="s">
        <v>145</v>
      </c>
      <c r="I10" s="154" t="s">
        <v>146</v>
      </c>
      <c r="J10" s="154" t="s">
        <v>145</v>
      </c>
      <c r="K10" s="154" t="s">
        <v>145</v>
      </c>
      <c r="L10" s="154" t="s">
        <v>145</v>
      </c>
      <c r="M10" s="154" t="s">
        <v>146</v>
      </c>
      <c r="N10" s="154" t="s">
        <v>145</v>
      </c>
      <c r="O10" s="154" t="s">
        <v>145</v>
      </c>
      <c r="P10" s="154" t="s">
        <v>145</v>
      </c>
      <c r="Q10" s="154" t="s">
        <v>146</v>
      </c>
      <c r="R10" s="154" t="s">
        <v>145</v>
      </c>
      <c r="S10" s="154" t="s">
        <v>146</v>
      </c>
      <c r="T10" s="155" t="s">
        <v>147</v>
      </c>
      <c r="U10" s="155" t="s">
        <v>148</v>
      </c>
      <c r="V10" s="155" t="s">
        <v>149</v>
      </c>
      <c r="W10" s="155" t="s">
        <v>150</v>
      </c>
      <c r="X10" s="156" t="s">
        <v>151</v>
      </c>
      <c r="Y10" s="155" t="s">
        <v>152</v>
      </c>
      <c r="Z10" s="154" t="s">
        <v>153</v>
      </c>
      <c r="AA10" s="157" t="s">
        <v>154</v>
      </c>
      <c r="AB10" s="154" t="s">
        <v>155</v>
      </c>
      <c r="AC10" s="154" t="s">
        <v>156</v>
      </c>
      <c r="AD10" s="154" t="s">
        <v>157</v>
      </c>
      <c r="AE10" s="154" t="s">
        <v>158</v>
      </c>
      <c r="AG10" s="715"/>
      <c r="AH10" s="154" t="s">
        <v>145</v>
      </c>
      <c r="AI10" s="154" t="s">
        <v>145</v>
      </c>
      <c r="AJ10" s="154" t="s">
        <v>145</v>
      </c>
      <c r="AK10" s="154" t="s">
        <v>146</v>
      </c>
      <c r="AL10" s="154" t="s">
        <v>145</v>
      </c>
      <c r="AM10" s="154" t="s">
        <v>145</v>
      </c>
      <c r="AN10" s="154" t="s">
        <v>145</v>
      </c>
      <c r="AO10" s="154" t="s">
        <v>146</v>
      </c>
      <c r="AP10" s="154" t="s">
        <v>145</v>
      </c>
      <c r="AQ10" s="154" t="s">
        <v>145</v>
      </c>
      <c r="AR10" s="154" t="s">
        <v>145</v>
      </c>
      <c r="AS10" s="154" t="s">
        <v>146</v>
      </c>
      <c r="AT10" s="154" t="s">
        <v>145</v>
      </c>
      <c r="AU10" s="154" t="s">
        <v>145</v>
      </c>
      <c r="AV10" s="154" t="s">
        <v>145</v>
      </c>
      <c r="AW10" s="154" t="s">
        <v>146</v>
      </c>
      <c r="AX10" s="154" t="s">
        <v>145</v>
      </c>
      <c r="AY10" s="154" t="s">
        <v>146</v>
      </c>
      <c r="AZ10" s="155" t="s">
        <v>147</v>
      </c>
      <c r="BA10" s="155" t="s">
        <v>148</v>
      </c>
      <c r="BB10" s="155" t="s">
        <v>149</v>
      </c>
      <c r="BC10" s="155" t="s">
        <v>150</v>
      </c>
      <c r="BD10" s="156" t="s">
        <v>151</v>
      </c>
      <c r="BE10" s="155" t="s">
        <v>152</v>
      </c>
      <c r="BF10" s="158" t="s">
        <v>153</v>
      </c>
      <c r="BG10" s="159" t="s">
        <v>154</v>
      </c>
      <c r="BH10" s="158" t="s">
        <v>155</v>
      </c>
      <c r="BI10" s="158" t="s">
        <v>156</v>
      </c>
      <c r="BJ10" s="158" t="s">
        <v>157</v>
      </c>
      <c r="BK10" s="158" t="s">
        <v>158</v>
      </c>
    </row>
    <row r="11" spans="1:63" ht="15">
      <c r="A11" s="147" t="s">
        <v>159</v>
      </c>
      <c r="B11" s="147">
        <v>0</v>
      </c>
      <c r="C11" s="147">
        <v>5</v>
      </c>
      <c r="D11" s="147">
        <v>10</v>
      </c>
      <c r="E11" s="160">
        <v>374500000</v>
      </c>
      <c r="F11" s="147">
        <v>10</v>
      </c>
      <c r="G11" s="147">
        <v>10</v>
      </c>
      <c r="H11" s="147">
        <v>10</v>
      </c>
      <c r="I11" s="160"/>
      <c r="J11" s="147">
        <v>10</v>
      </c>
      <c r="K11" s="147">
        <v>10</v>
      </c>
      <c r="L11" s="147">
        <v>10</v>
      </c>
      <c r="M11" s="160"/>
      <c r="N11" s="147">
        <v>10</v>
      </c>
      <c r="O11" s="147">
        <v>10</v>
      </c>
      <c r="P11" s="147">
        <v>5</v>
      </c>
      <c r="Q11" s="160"/>
      <c r="R11" s="161">
        <v>20</v>
      </c>
      <c r="S11" s="162">
        <f>+E11+I11+M11+Q11</f>
        <v>374500000</v>
      </c>
      <c r="T11" s="163"/>
      <c r="U11" s="163"/>
      <c r="V11" s="163"/>
      <c r="W11" s="163"/>
      <c r="X11" s="163"/>
      <c r="Y11" s="164"/>
      <c r="Z11" s="164"/>
      <c r="AA11" s="164"/>
      <c r="AB11" s="164"/>
      <c r="AC11" s="164"/>
      <c r="AD11" s="164"/>
      <c r="AE11" s="148"/>
      <c r="AG11" s="147" t="s">
        <v>159</v>
      </c>
      <c r="AH11" s="147"/>
      <c r="AI11" s="147"/>
      <c r="AJ11" s="147"/>
      <c r="AK11" s="160">
        <v>358523334</v>
      </c>
      <c r="AL11" s="147"/>
      <c r="AM11" s="147"/>
      <c r="AN11" s="147"/>
      <c r="AO11" s="160"/>
      <c r="AP11" s="147"/>
      <c r="AQ11" s="147"/>
      <c r="AR11" s="147"/>
      <c r="AS11" s="160"/>
      <c r="AT11" s="147"/>
      <c r="AU11" s="147"/>
      <c r="AV11" s="147"/>
      <c r="AW11" s="160"/>
      <c r="AX11" s="161">
        <f aca="true" t="shared" si="0" ref="AX11:AX31">AH11+AI11+AJ11+AL11+AM11+AN11+AP11+AQ11+AR11+AT11+AU11+AV11</f>
        <v>0</v>
      </c>
      <c r="AY11" s="162">
        <f>+AK11+AO11+AS11+AW11</f>
        <v>358523334</v>
      </c>
      <c r="AZ11" s="164"/>
      <c r="BA11" s="164"/>
      <c r="BB11" s="164"/>
      <c r="BC11" s="164"/>
      <c r="BD11" s="164"/>
      <c r="BE11" s="164"/>
      <c r="BF11" s="164"/>
      <c r="BG11" s="164"/>
      <c r="BH11" s="164"/>
      <c r="BI11" s="164"/>
      <c r="BJ11" s="164"/>
      <c r="BK11" s="148"/>
    </row>
    <row r="12" spans="1:63" ht="15">
      <c r="A12" s="147" t="s">
        <v>160</v>
      </c>
      <c r="B12" s="147"/>
      <c r="C12" s="147"/>
      <c r="D12" s="147"/>
      <c r="E12" s="160"/>
      <c r="F12" s="147"/>
      <c r="G12" s="147"/>
      <c r="H12" s="147"/>
      <c r="I12" s="160"/>
      <c r="J12" s="147"/>
      <c r="K12" s="147"/>
      <c r="L12" s="147"/>
      <c r="M12" s="160"/>
      <c r="N12" s="147"/>
      <c r="O12" s="147"/>
      <c r="P12" s="147"/>
      <c r="Q12" s="160"/>
      <c r="R12" s="161">
        <f aca="true" t="shared" si="1" ref="R12:R31">B12+C12+D12+F12+G12+H12+J12+K12+L12+N12+O12+P12</f>
        <v>0</v>
      </c>
      <c r="S12" s="162">
        <f aca="true" t="shared" si="2" ref="S12:S31">+E12+I12+M12+Q12</f>
        <v>0</v>
      </c>
      <c r="T12" s="163"/>
      <c r="U12" s="163"/>
      <c r="V12" s="163"/>
      <c r="W12" s="163"/>
      <c r="X12" s="163"/>
      <c r="Y12" s="164"/>
      <c r="Z12" s="164"/>
      <c r="AA12" s="164"/>
      <c r="AB12" s="164"/>
      <c r="AC12" s="164"/>
      <c r="AD12" s="164"/>
      <c r="AE12" s="164"/>
      <c r="AG12" s="147" t="s">
        <v>160</v>
      </c>
      <c r="AH12" s="147"/>
      <c r="AI12" s="147"/>
      <c r="AJ12" s="147">
        <v>1</v>
      </c>
      <c r="AK12" s="160"/>
      <c r="AL12" s="147">
        <v>1</v>
      </c>
      <c r="AM12" s="147">
        <v>1</v>
      </c>
      <c r="AO12" s="160"/>
      <c r="AP12" s="147"/>
      <c r="AQ12" s="147"/>
      <c r="AR12" s="147"/>
      <c r="AS12" s="160"/>
      <c r="AT12" s="147"/>
      <c r="AU12" s="147"/>
      <c r="AV12" s="147"/>
      <c r="AW12" s="160"/>
      <c r="AX12" s="161">
        <f>AH12+AI12+AJ12+AL12+AM12+AN19+AP12+AQ12+AR12+AT12+AU12+AV12</f>
        <v>3</v>
      </c>
      <c r="AY12" s="162">
        <f aca="true" t="shared" si="3" ref="AY12:AY31">+AK12+AO12+AS12+AW12</f>
        <v>0</v>
      </c>
      <c r="AZ12" s="164"/>
      <c r="BA12" s="164"/>
      <c r="BB12" s="164"/>
      <c r="BC12" s="164"/>
      <c r="BD12" s="164"/>
      <c r="BE12" s="164"/>
      <c r="BF12" s="164"/>
      <c r="BG12" s="164"/>
      <c r="BH12" s="164"/>
      <c r="BI12" s="164"/>
      <c r="BJ12" s="164"/>
      <c r="BK12" s="164"/>
    </row>
    <row r="13" spans="1:63" ht="15">
      <c r="A13" s="147" t="s">
        <v>161</v>
      </c>
      <c r="B13" s="147"/>
      <c r="C13" s="147"/>
      <c r="D13" s="147"/>
      <c r="E13" s="160"/>
      <c r="F13" s="147"/>
      <c r="G13" s="147"/>
      <c r="H13" s="147"/>
      <c r="I13" s="160"/>
      <c r="J13" s="147"/>
      <c r="K13" s="147"/>
      <c r="L13" s="147"/>
      <c r="M13" s="160"/>
      <c r="N13" s="147"/>
      <c r="O13" s="147"/>
      <c r="P13" s="147"/>
      <c r="Q13" s="160"/>
      <c r="R13" s="161">
        <f t="shared" si="1"/>
        <v>0</v>
      </c>
      <c r="S13" s="162">
        <f t="shared" si="2"/>
        <v>0</v>
      </c>
      <c r="T13" s="163"/>
      <c r="U13" s="163"/>
      <c r="V13" s="163"/>
      <c r="W13" s="163"/>
      <c r="X13" s="163"/>
      <c r="Y13" s="164"/>
      <c r="Z13" s="164"/>
      <c r="AA13" s="164"/>
      <c r="AB13" s="164"/>
      <c r="AC13" s="164"/>
      <c r="AD13" s="164"/>
      <c r="AE13" s="164"/>
      <c r="AG13" s="147" t="s">
        <v>161</v>
      </c>
      <c r="AH13" s="147"/>
      <c r="AI13" s="147"/>
      <c r="AJ13" s="147"/>
      <c r="AK13" s="160"/>
      <c r="AL13" s="147"/>
      <c r="AM13" s="147">
        <v>1</v>
      </c>
      <c r="AN13" s="147"/>
      <c r="AO13" s="160"/>
      <c r="AP13" s="147"/>
      <c r="AQ13" s="147"/>
      <c r="AR13" s="147"/>
      <c r="AS13" s="160"/>
      <c r="AT13" s="147"/>
      <c r="AU13" s="147"/>
      <c r="AV13" s="147"/>
      <c r="AW13" s="160"/>
      <c r="AX13" s="161">
        <f t="shared" si="0"/>
        <v>1</v>
      </c>
      <c r="AY13" s="162">
        <f t="shared" si="3"/>
        <v>0</v>
      </c>
      <c r="AZ13" s="164"/>
      <c r="BA13" s="164"/>
      <c r="BB13" s="164"/>
      <c r="BC13" s="164"/>
      <c r="BD13" s="164"/>
      <c r="BE13" s="164"/>
      <c r="BF13" s="164"/>
      <c r="BG13" s="164"/>
      <c r="BH13" s="164"/>
      <c r="BI13" s="164"/>
      <c r="BJ13" s="164"/>
      <c r="BK13" s="164"/>
    </row>
    <row r="14" spans="1:63" ht="15">
      <c r="A14" s="147" t="s">
        <v>162</v>
      </c>
      <c r="B14" s="147"/>
      <c r="C14" s="147"/>
      <c r="D14" s="147"/>
      <c r="E14" s="160"/>
      <c r="F14" s="147"/>
      <c r="G14" s="147"/>
      <c r="H14" s="147"/>
      <c r="I14" s="160"/>
      <c r="J14" s="147"/>
      <c r="K14" s="147"/>
      <c r="L14" s="147"/>
      <c r="M14" s="160"/>
      <c r="N14" s="147"/>
      <c r="O14" s="147"/>
      <c r="P14" s="147"/>
      <c r="Q14" s="160"/>
      <c r="R14" s="161">
        <f t="shared" si="1"/>
        <v>0</v>
      </c>
      <c r="S14" s="162">
        <f t="shared" si="2"/>
        <v>0</v>
      </c>
      <c r="T14" s="163"/>
      <c r="U14" s="163"/>
      <c r="V14" s="163"/>
      <c r="W14" s="163"/>
      <c r="X14" s="163"/>
      <c r="Y14" s="164"/>
      <c r="Z14" s="164"/>
      <c r="AA14" s="164"/>
      <c r="AB14" s="164"/>
      <c r="AC14" s="164"/>
      <c r="AD14" s="164"/>
      <c r="AE14" s="164"/>
      <c r="AG14" s="147" t="s">
        <v>162</v>
      </c>
      <c r="AH14" s="147"/>
      <c r="AI14" s="147"/>
      <c r="AJ14" s="147"/>
      <c r="AK14" s="160"/>
      <c r="AL14" s="147">
        <v>1</v>
      </c>
      <c r="AM14" s="147"/>
      <c r="AN14" s="147"/>
      <c r="AO14" s="160"/>
      <c r="AP14" s="147"/>
      <c r="AQ14" s="147"/>
      <c r="AR14" s="147"/>
      <c r="AS14" s="160"/>
      <c r="AT14" s="147"/>
      <c r="AU14" s="147"/>
      <c r="AV14" s="147"/>
      <c r="AW14" s="160"/>
      <c r="AX14" s="161">
        <f t="shared" si="0"/>
        <v>1</v>
      </c>
      <c r="AY14" s="162">
        <f t="shared" si="3"/>
        <v>0</v>
      </c>
      <c r="AZ14" s="164"/>
      <c r="BA14" s="164"/>
      <c r="BB14" s="164"/>
      <c r="BC14" s="164"/>
      <c r="BD14" s="164"/>
      <c r="BE14" s="164"/>
      <c r="BF14" s="164"/>
      <c r="BG14" s="164"/>
      <c r="BH14" s="164"/>
      <c r="BI14" s="164"/>
      <c r="BJ14" s="164"/>
      <c r="BK14" s="164"/>
    </row>
    <row r="15" spans="1:63" ht="15">
      <c r="A15" s="147" t="s">
        <v>163</v>
      </c>
      <c r="B15" s="147"/>
      <c r="C15" s="147"/>
      <c r="D15" s="147"/>
      <c r="E15" s="160"/>
      <c r="F15" s="147"/>
      <c r="G15" s="147"/>
      <c r="H15" s="147"/>
      <c r="I15" s="160"/>
      <c r="J15" s="147"/>
      <c r="K15" s="147"/>
      <c r="L15" s="147"/>
      <c r="M15" s="160"/>
      <c r="N15" s="147"/>
      <c r="O15" s="147"/>
      <c r="P15" s="147"/>
      <c r="Q15" s="160"/>
      <c r="R15" s="161">
        <f t="shared" si="1"/>
        <v>0</v>
      </c>
      <c r="S15" s="162">
        <f t="shared" si="2"/>
        <v>0</v>
      </c>
      <c r="T15" s="163"/>
      <c r="U15" s="163"/>
      <c r="V15" s="163"/>
      <c r="W15" s="163"/>
      <c r="X15" s="163"/>
      <c r="Y15" s="164"/>
      <c r="Z15" s="164"/>
      <c r="AA15" s="164"/>
      <c r="AB15" s="164"/>
      <c r="AC15" s="164"/>
      <c r="AD15" s="164"/>
      <c r="AE15" s="164"/>
      <c r="AG15" s="147" t="s">
        <v>163</v>
      </c>
      <c r="AH15" s="147"/>
      <c r="AI15" s="147"/>
      <c r="AJ15" s="147"/>
      <c r="AK15" s="160"/>
      <c r="AL15" s="147"/>
      <c r="AM15" s="147">
        <v>1</v>
      </c>
      <c r="AN15" s="147"/>
      <c r="AO15" s="160"/>
      <c r="AP15" s="147"/>
      <c r="AQ15" s="147"/>
      <c r="AR15" s="147"/>
      <c r="AS15" s="160"/>
      <c r="AT15" s="147"/>
      <c r="AU15" s="147"/>
      <c r="AV15" s="147"/>
      <c r="AW15" s="160"/>
      <c r="AX15" s="161">
        <f t="shared" si="0"/>
        <v>1</v>
      </c>
      <c r="AY15" s="162">
        <f t="shared" si="3"/>
        <v>0</v>
      </c>
      <c r="AZ15" s="164"/>
      <c r="BA15" s="164"/>
      <c r="BB15" s="164"/>
      <c r="BC15" s="164"/>
      <c r="BD15" s="164"/>
      <c r="BE15" s="164"/>
      <c r="BF15" s="164"/>
      <c r="BG15" s="164"/>
      <c r="BH15" s="164"/>
      <c r="BI15" s="164"/>
      <c r="BJ15" s="164"/>
      <c r="BK15" s="164"/>
    </row>
    <row r="16" spans="1:63" ht="15">
      <c r="A16" s="147" t="s">
        <v>164</v>
      </c>
      <c r="B16" s="147"/>
      <c r="C16" s="147"/>
      <c r="D16" s="147"/>
      <c r="E16" s="160"/>
      <c r="F16" s="147"/>
      <c r="G16" s="147"/>
      <c r="H16" s="147"/>
      <c r="I16" s="160"/>
      <c r="J16" s="147"/>
      <c r="K16" s="147"/>
      <c r="L16" s="147"/>
      <c r="M16" s="160"/>
      <c r="N16" s="147"/>
      <c r="O16" s="147"/>
      <c r="P16" s="147"/>
      <c r="Q16" s="160"/>
      <c r="R16" s="161">
        <f t="shared" si="1"/>
        <v>0</v>
      </c>
      <c r="S16" s="162">
        <f t="shared" si="2"/>
        <v>0</v>
      </c>
      <c r="T16" s="163"/>
      <c r="U16" s="163"/>
      <c r="V16" s="163"/>
      <c r="W16" s="163"/>
      <c r="X16" s="163"/>
      <c r="Y16" s="164"/>
      <c r="Z16" s="164"/>
      <c r="AA16" s="164"/>
      <c r="AB16" s="164"/>
      <c r="AC16" s="164"/>
      <c r="AD16" s="164"/>
      <c r="AE16" s="164"/>
      <c r="AG16" s="147" t="s">
        <v>164</v>
      </c>
      <c r="AH16" s="147"/>
      <c r="AI16" s="147"/>
      <c r="AJ16" s="147">
        <v>1</v>
      </c>
      <c r="AK16" s="160"/>
      <c r="AL16" s="147">
        <v>1</v>
      </c>
      <c r="AM16" s="147">
        <v>1</v>
      </c>
      <c r="AN16" s="147"/>
      <c r="AO16" s="160"/>
      <c r="AP16" s="147"/>
      <c r="AQ16" s="147"/>
      <c r="AR16" s="147"/>
      <c r="AS16" s="160"/>
      <c r="AT16" s="147"/>
      <c r="AU16" s="147"/>
      <c r="AV16" s="147"/>
      <c r="AW16" s="160"/>
      <c r="AX16" s="161">
        <f t="shared" si="0"/>
        <v>3</v>
      </c>
      <c r="AY16" s="162">
        <f t="shared" si="3"/>
        <v>0</v>
      </c>
      <c r="AZ16" s="164"/>
      <c r="BA16" s="164"/>
      <c r="BB16" s="164"/>
      <c r="BC16" s="164"/>
      <c r="BD16" s="164"/>
      <c r="BE16" s="164"/>
      <c r="BF16" s="164"/>
      <c r="BG16" s="164"/>
      <c r="BH16" s="164"/>
      <c r="BI16" s="164"/>
      <c r="BJ16" s="164"/>
      <c r="BK16" s="164"/>
    </row>
    <row r="17" spans="1:63" ht="15">
      <c r="A17" s="147" t="s">
        <v>165</v>
      </c>
      <c r="B17" s="147"/>
      <c r="C17" s="147"/>
      <c r="D17" s="147"/>
      <c r="E17" s="160"/>
      <c r="F17" s="147"/>
      <c r="G17" s="147"/>
      <c r="H17" s="147"/>
      <c r="I17" s="160"/>
      <c r="J17" s="147"/>
      <c r="K17" s="147"/>
      <c r="L17" s="147"/>
      <c r="M17" s="160"/>
      <c r="N17" s="147"/>
      <c r="O17" s="147"/>
      <c r="P17" s="147"/>
      <c r="Q17" s="160"/>
      <c r="R17" s="161">
        <f t="shared" si="1"/>
        <v>0</v>
      </c>
      <c r="S17" s="162">
        <f t="shared" si="2"/>
        <v>0</v>
      </c>
      <c r="T17" s="163"/>
      <c r="U17" s="163"/>
      <c r="V17" s="163"/>
      <c r="W17" s="163"/>
      <c r="X17" s="163"/>
      <c r="Y17" s="164"/>
      <c r="Z17" s="164"/>
      <c r="AA17" s="164"/>
      <c r="AB17" s="164"/>
      <c r="AC17" s="164"/>
      <c r="AD17" s="164"/>
      <c r="AE17" s="164"/>
      <c r="AG17" s="147" t="s">
        <v>165</v>
      </c>
      <c r="AH17" s="147"/>
      <c r="AI17" s="147"/>
      <c r="AJ17" s="147"/>
      <c r="AK17" s="160"/>
      <c r="AL17" s="147"/>
      <c r="AM17" s="147">
        <v>1</v>
      </c>
      <c r="AN17" s="147"/>
      <c r="AO17" s="160"/>
      <c r="AP17" s="147"/>
      <c r="AQ17" s="147"/>
      <c r="AR17" s="147"/>
      <c r="AS17" s="160"/>
      <c r="AT17" s="147"/>
      <c r="AU17" s="147"/>
      <c r="AV17" s="147"/>
      <c r="AW17" s="160"/>
      <c r="AX17" s="161">
        <f t="shared" si="0"/>
        <v>1</v>
      </c>
      <c r="AY17" s="162">
        <f t="shared" si="3"/>
        <v>0</v>
      </c>
      <c r="AZ17" s="164"/>
      <c r="BA17" s="164"/>
      <c r="BB17" s="164"/>
      <c r="BC17" s="164"/>
      <c r="BD17" s="164"/>
      <c r="BE17" s="164"/>
      <c r="BF17" s="164"/>
      <c r="BG17" s="164"/>
      <c r="BH17" s="164"/>
      <c r="BI17" s="164"/>
      <c r="BJ17" s="164"/>
      <c r="BK17" s="164"/>
    </row>
    <row r="18" spans="1:63" ht="15">
      <c r="A18" s="147" t="s">
        <v>166</v>
      </c>
      <c r="B18" s="147"/>
      <c r="C18" s="147"/>
      <c r="D18" s="147"/>
      <c r="E18" s="160"/>
      <c r="F18" s="147"/>
      <c r="G18" s="147"/>
      <c r="H18" s="147"/>
      <c r="I18" s="160"/>
      <c r="J18" s="147"/>
      <c r="K18" s="147"/>
      <c r="L18" s="147"/>
      <c r="M18" s="160"/>
      <c r="N18" s="147"/>
      <c r="O18" s="147"/>
      <c r="P18" s="147"/>
      <c r="Q18" s="160"/>
      <c r="R18" s="161">
        <f t="shared" si="1"/>
        <v>0</v>
      </c>
      <c r="S18" s="162">
        <f t="shared" si="2"/>
        <v>0</v>
      </c>
      <c r="T18" s="163"/>
      <c r="U18" s="163"/>
      <c r="V18" s="163"/>
      <c r="W18" s="163"/>
      <c r="X18" s="163"/>
      <c r="Y18" s="164"/>
      <c r="Z18" s="164"/>
      <c r="AA18" s="164"/>
      <c r="AB18" s="164"/>
      <c r="AC18" s="164"/>
      <c r="AD18" s="164"/>
      <c r="AE18" s="164"/>
      <c r="AG18" s="147" t="s">
        <v>166</v>
      </c>
      <c r="AH18" s="147"/>
      <c r="AI18" s="147">
        <v>1</v>
      </c>
      <c r="AJ18" s="147">
        <v>1</v>
      </c>
      <c r="AK18" s="160"/>
      <c r="AL18" s="147">
        <v>1</v>
      </c>
      <c r="AM18" s="147">
        <v>1</v>
      </c>
      <c r="AN18" s="147"/>
      <c r="AO18" s="160"/>
      <c r="AP18" s="147"/>
      <c r="AQ18" s="147"/>
      <c r="AR18" s="147"/>
      <c r="AS18" s="160"/>
      <c r="AT18" s="147"/>
      <c r="AU18" s="147"/>
      <c r="AV18" s="147"/>
      <c r="AW18" s="160"/>
      <c r="AX18" s="161">
        <f t="shared" si="0"/>
        <v>4</v>
      </c>
      <c r="AY18" s="162">
        <f t="shared" si="3"/>
        <v>0</v>
      </c>
      <c r="AZ18" s="164"/>
      <c r="BA18" s="164"/>
      <c r="BB18" s="164"/>
      <c r="BC18" s="164"/>
      <c r="BD18" s="164"/>
      <c r="BE18" s="164"/>
      <c r="BF18" s="164"/>
      <c r="BG18" s="164"/>
      <c r="BH18" s="164"/>
      <c r="BI18" s="164"/>
      <c r="BJ18" s="164"/>
      <c r="BK18" s="164"/>
    </row>
    <row r="19" spans="1:63" ht="15">
      <c r="A19" s="147" t="s">
        <v>167</v>
      </c>
      <c r="B19" s="147"/>
      <c r="C19" s="147"/>
      <c r="D19" s="147"/>
      <c r="E19" s="160"/>
      <c r="F19" s="147"/>
      <c r="G19" s="147"/>
      <c r="H19" s="147"/>
      <c r="I19" s="160"/>
      <c r="J19" s="147"/>
      <c r="K19" s="147"/>
      <c r="L19" s="147"/>
      <c r="M19" s="160"/>
      <c r="N19" s="147"/>
      <c r="O19" s="147"/>
      <c r="P19" s="147"/>
      <c r="Q19" s="160"/>
      <c r="R19" s="161">
        <f t="shared" si="1"/>
        <v>0</v>
      </c>
      <c r="S19" s="162">
        <f t="shared" si="2"/>
        <v>0</v>
      </c>
      <c r="T19" s="163"/>
      <c r="U19" s="163"/>
      <c r="V19" s="163"/>
      <c r="W19" s="163"/>
      <c r="X19" s="163"/>
      <c r="Y19" s="164"/>
      <c r="Z19" s="164"/>
      <c r="AA19" s="164"/>
      <c r="AB19" s="164"/>
      <c r="AC19" s="164"/>
      <c r="AD19" s="164"/>
      <c r="AE19" s="164"/>
      <c r="AG19" s="147" t="s">
        <v>167</v>
      </c>
      <c r="AH19" s="147"/>
      <c r="AI19" s="147"/>
      <c r="AJ19" s="147"/>
      <c r="AK19" s="160"/>
      <c r="AL19" s="147">
        <v>1</v>
      </c>
      <c r="AM19" s="147">
        <v>1</v>
      </c>
      <c r="AN19" s="147"/>
      <c r="AO19" s="160"/>
      <c r="AP19" s="147"/>
      <c r="AQ19" s="147"/>
      <c r="AR19" s="147"/>
      <c r="AS19" s="160"/>
      <c r="AT19" s="147"/>
      <c r="AU19" s="147"/>
      <c r="AV19" s="147"/>
      <c r="AW19" s="160"/>
      <c r="AX19" s="161" t="e">
        <f>AH19+AI19+AJ19+AL19+AM19+#REF!+AP19+AQ19+AR19+AT19+AU19+AV19</f>
        <v>#REF!</v>
      </c>
      <c r="AY19" s="162">
        <f t="shared" si="3"/>
        <v>0</v>
      </c>
      <c r="AZ19" s="164"/>
      <c r="BA19" s="164"/>
      <c r="BB19" s="164"/>
      <c r="BC19" s="164"/>
      <c r="BD19" s="164"/>
      <c r="BE19" s="164"/>
      <c r="BF19" s="164"/>
      <c r="BG19" s="164"/>
      <c r="BH19" s="164"/>
      <c r="BI19" s="147"/>
      <c r="BJ19" s="147"/>
      <c r="BK19" s="147"/>
    </row>
    <row r="20" spans="1:63" ht="15">
      <c r="A20" s="147" t="s">
        <v>168</v>
      </c>
      <c r="B20" s="147"/>
      <c r="C20" s="147"/>
      <c r="D20" s="147"/>
      <c r="E20" s="160"/>
      <c r="F20" s="147"/>
      <c r="G20" s="147"/>
      <c r="H20" s="147"/>
      <c r="I20" s="160"/>
      <c r="J20" s="147"/>
      <c r="K20" s="147"/>
      <c r="L20" s="147"/>
      <c r="M20" s="160"/>
      <c r="N20" s="147"/>
      <c r="O20" s="147"/>
      <c r="P20" s="147"/>
      <c r="Q20" s="160"/>
      <c r="R20" s="161">
        <f t="shared" si="1"/>
        <v>0</v>
      </c>
      <c r="S20" s="162">
        <f t="shared" si="2"/>
        <v>0</v>
      </c>
      <c r="T20" s="163"/>
      <c r="U20" s="163"/>
      <c r="V20" s="163"/>
      <c r="W20" s="163"/>
      <c r="X20" s="163"/>
      <c r="Y20" s="164"/>
      <c r="Z20" s="164"/>
      <c r="AA20" s="164"/>
      <c r="AB20" s="164"/>
      <c r="AC20" s="164"/>
      <c r="AD20" s="164"/>
      <c r="AE20" s="164"/>
      <c r="AG20" s="147" t="s">
        <v>168</v>
      </c>
      <c r="AH20" s="147"/>
      <c r="AI20" s="147"/>
      <c r="AJ20" s="147">
        <v>1</v>
      </c>
      <c r="AK20" s="160"/>
      <c r="AL20" s="147">
        <v>1</v>
      </c>
      <c r="AM20" s="147">
        <v>1</v>
      </c>
      <c r="AN20" s="147"/>
      <c r="AO20" s="160"/>
      <c r="AP20" s="147"/>
      <c r="AQ20" s="147"/>
      <c r="AR20" s="147"/>
      <c r="AS20" s="160"/>
      <c r="AT20" s="147"/>
      <c r="AU20" s="147"/>
      <c r="AV20" s="147"/>
      <c r="AW20" s="160"/>
      <c r="AX20" s="161">
        <f t="shared" si="0"/>
        <v>3</v>
      </c>
      <c r="AY20" s="162">
        <f t="shared" si="3"/>
        <v>0</v>
      </c>
      <c r="AZ20" s="164"/>
      <c r="BA20" s="164"/>
      <c r="BB20" s="164"/>
      <c r="BC20" s="164"/>
      <c r="BD20" s="164"/>
      <c r="BE20" s="164"/>
      <c r="BF20" s="164"/>
      <c r="BG20" s="164"/>
      <c r="BH20" s="164"/>
      <c r="BI20" s="147"/>
      <c r="BJ20" s="147"/>
      <c r="BK20" s="147"/>
    </row>
    <row r="21" spans="1:63" ht="15">
      <c r="A21" s="147" t="s">
        <v>169</v>
      </c>
      <c r="B21" s="147"/>
      <c r="C21" s="147"/>
      <c r="D21" s="147"/>
      <c r="E21" s="160"/>
      <c r="F21" s="147"/>
      <c r="G21" s="147"/>
      <c r="H21" s="147"/>
      <c r="I21" s="160"/>
      <c r="J21" s="147"/>
      <c r="K21" s="147"/>
      <c r="L21" s="147"/>
      <c r="M21" s="160"/>
      <c r="N21" s="147"/>
      <c r="O21" s="147"/>
      <c r="P21" s="147"/>
      <c r="Q21" s="160"/>
      <c r="R21" s="161">
        <f t="shared" si="1"/>
        <v>0</v>
      </c>
      <c r="S21" s="162">
        <f t="shared" si="2"/>
        <v>0</v>
      </c>
      <c r="T21" s="163"/>
      <c r="U21" s="163"/>
      <c r="V21" s="163"/>
      <c r="W21" s="163"/>
      <c r="X21" s="163"/>
      <c r="Y21" s="164"/>
      <c r="Z21" s="164"/>
      <c r="AA21" s="164"/>
      <c r="AB21" s="164"/>
      <c r="AC21" s="164"/>
      <c r="AD21" s="164"/>
      <c r="AE21" s="164"/>
      <c r="AG21" s="147" t="s">
        <v>169</v>
      </c>
      <c r="AH21" s="147"/>
      <c r="AI21" s="147"/>
      <c r="AJ21" s="147">
        <v>1</v>
      </c>
      <c r="AK21" s="160"/>
      <c r="AL21" s="147">
        <v>1</v>
      </c>
      <c r="AM21" s="147">
        <v>1</v>
      </c>
      <c r="AN21" s="147"/>
      <c r="AO21" s="160"/>
      <c r="AP21" s="147"/>
      <c r="AQ21" s="147"/>
      <c r="AR21" s="147"/>
      <c r="AS21" s="160"/>
      <c r="AT21" s="147"/>
      <c r="AU21" s="147"/>
      <c r="AV21" s="147"/>
      <c r="AW21" s="160"/>
      <c r="AX21" s="161">
        <f t="shared" si="0"/>
        <v>3</v>
      </c>
      <c r="AY21" s="162">
        <f t="shared" si="3"/>
        <v>0</v>
      </c>
      <c r="AZ21" s="164"/>
      <c r="BA21" s="164"/>
      <c r="BB21" s="164"/>
      <c r="BC21" s="164"/>
      <c r="BD21" s="164"/>
      <c r="BE21" s="164"/>
      <c r="BF21" s="164"/>
      <c r="BG21" s="164"/>
      <c r="BH21" s="164"/>
      <c r="BI21" s="147"/>
      <c r="BJ21" s="147"/>
      <c r="BK21" s="147"/>
    </row>
    <row r="22" spans="1:63" ht="15">
      <c r="A22" s="147" t="s">
        <v>170</v>
      </c>
      <c r="B22" s="147"/>
      <c r="C22" s="147"/>
      <c r="D22" s="147"/>
      <c r="E22" s="160"/>
      <c r="F22" s="147"/>
      <c r="G22" s="147"/>
      <c r="H22" s="147"/>
      <c r="I22" s="160"/>
      <c r="J22" s="147"/>
      <c r="K22" s="147"/>
      <c r="L22" s="147"/>
      <c r="M22" s="160"/>
      <c r="N22" s="147"/>
      <c r="O22" s="147"/>
      <c r="P22" s="147"/>
      <c r="Q22" s="160"/>
      <c r="R22" s="161">
        <f t="shared" si="1"/>
        <v>0</v>
      </c>
      <c r="S22" s="162">
        <f t="shared" si="2"/>
        <v>0</v>
      </c>
      <c r="T22" s="163"/>
      <c r="U22" s="163"/>
      <c r="V22" s="163"/>
      <c r="W22" s="163"/>
      <c r="X22" s="163"/>
      <c r="Y22" s="164"/>
      <c r="Z22" s="164"/>
      <c r="AA22" s="164"/>
      <c r="AB22" s="164"/>
      <c r="AC22" s="164"/>
      <c r="AD22" s="164"/>
      <c r="AE22" s="164"/>
      <c r="AG22" s="147" t="s">
        <v>170</v>
      </c>
      <c r="AH22" s="147"/>
      <c r="AI22" s="147"/>
      <c r="AJ22" s="147">
        <v>1</v>
      </c>
      <c r="AK22" s="160"/>
      <c r="AL22" s="147">
        <v>1</v>
      </c>
      <c r="AM22" s="147">
        <v>1</v>
      </c>
      <c r="AN22" s="147"/>
      <c r="AO22" s="160"/>
      <c r="AP22" s="147"/>
      <c r="AQ22" s="147"/>
      <c r="AR22" s="147"/>
      <c r="AS22" s="160"/>
      <c r="AT22" s="147"/>
      <c r="AU22" s="147"/>
      <c r="AV22" s="147"/>
      <c r="AW22" s="160"/>
      <c r="AX22" s="161">
        <f t="shared" si="0"/>
        <v>3</v>
      </c>
      <c r="AY22" s="162">
        <f t="shared" si="3"/>
        <v>0</v>
      </c>
      <c r="AZ22" s="164"/>
      <c r="BA22" s="164"/>
      <c r="BB22" s="164"/>
      <c r="BC22" s="164"/>
      <c r="BD22" s="164"/>
      <c r="BE22" s="164"/>
      <c r="BF22" s="164"/>
      <c r="BG22" s="164"/>
      <c r="BH22" s="164"/>
      <c r="BI22" s="164"/>
      <c r="BJ22" s="164"/>
      <c r="BK22" s="164"/>
    </row>
    <row r="23" spans="1:63" ht="15">
      <c r="A23" s="147" t="s">
        <v>171</v>
      </c>
      <c r="B23" s="147"/>
      <c r="C23" s="147"/>
      <c r="D23" s="147"/>
      <c r="E23" s="160"/>
      <c r="F23" s="147"/>
      <c r="G23" s="147"/>
      <c r="H23" s="147"/>
      <c r="I23" s="160"/>
      <c r="J23" s="147"/>
      <c r="K23" s="147"/>
      <c r="L23" s="147"/>
      <c r="M23" s="160"/>
      <c r="N23" s="147"/>
      <c r="O23" s="147"/>
      <c r="P23" s="147"/>
      <c r="Q23" s="160"/>
      <c r="R23" s="161">
        <f>B23+C23+D23+F23+G23+H23+J23+K23+L23+N23+O23+P23</f>
        <v>0</v>
      </c>
      <c r="S23" s="162">
        <f>+E23+I23+M23+Q23</f>
        <v>0</v>
      </c>
      <c r="T23" s="163"/>
      <c r="U23" s="163"/>
      <c r="V23" s="163"/>
      <c r="W23" s="163"/>
      <c r="X23" s="163"/>
      <c r="Y23" s="164"/>
      <c r="Z23" s="164"/>
      <c r="AA23" s="164"/>
      <c r="AB23" s="164"/>
      <c r="AC23" s="164"/>
      <c r="AD23" s="164"/>
      <c r="AE23" s="164"/>
      <c r="AG23" s="147" t="s">
        <v>171</v>
      </c>
      <c r="AH23" s="147"/>
      <c r="AI23" s="147">
        <v>1</v>
      </c>
      <c r="AJ23" s="147">
        <v>1</v>
      </c>
      <c r="AK23" s="160"/>
      <c r="AL23" s="147">
        <v>1</v>
      </c>
      <c r="AM23" s="147">
        <v>1</v>
      </c>
      <c r="AN23" s="147"/>
      <c r="AO23" s="160"/>
      <c r="AP23" s="147"/>
      <c r="AQ23" s="147"/>
      <c r="AR23" s="147"/>
      <c r="AS23" s="160"/>
      <c r="AT23" s="147"/>
      <c r="AU23" s="147"/>
      <c r="AV23" s="147"/>
      <c r="AW23" s="160"/>
      <c r="AX23" s="161">
        <f>AH23+AI23+AJ23+AL23+AM23+AN23+AP23+AQ23+AR23+AT23+AU23+AV23</f>
        <v>4</v>
      </c>
      <c r="AY23" s="162">
        <f>+AK23+AO23+AS23+AW23</f>
        <v>0</v>
      </c>
      <c r="AZ23" s="164"/>
      <c r="BA23" s="164"/>
      <c r="BB23" s="164"/>
      <c r="BC23" s="164"/>
      <c r="BD23" s="164"/>
      <c r="BE23" s="164"/>
      <c r="BF23" s="164"/>
      <c r="BG23" s="164"/>
      <c r="BH23" s="164"/>
      <c r="BI23" s="164"/>
      <c r="BJ23" s="164"/>
      <c r="BK23" s="164"/>
    </row>
    <row r="24" spans="1:63" ht="15">
      <c r="A24" s="147" t="s">
        <v>172</v>
      </c>
      <c r="B24" s="147"/>
      <c r="C24" s="147"/>
      <c r="D24" s="147"/>
      <c r="E24" s="160"/>
      <c r="F24" s="147"/>
      <c r="G24" s="147"/>
      <c r="H24" s="147"/>
      <c r="I24" s="160"/>
      <c r="J24" s="147"/>
      <c r="K24" s="147"/>
      <c r="L24" s="147"/>
      <c r="M24" s="160"/>
      <c r="N24" s="147"/>
      <c r="O24" s="147"/>
      <c r="P24" s="147"/>
      <c r="Q24" s="160"/>
      <c r="R24" s="161">
        <f t="shared" si="1"/>
        <v>0</v>
      </c>
      <c r="S24" s="162">
        <f t="shared" si="2"/>
        <v>0</v>
      </c>
      <c r="T24" s="163"/>
      <c r="U24" s="163"/>
      <c r="V24" s="163"/>
      <c r="W24" s="163"/>
      <c r="X24" s="163"/>
      <c r="Y24" s="164"/>
      <c r="Z24" s="164"/>
      <c r="AA24" s="164"/>
      <c r="AB24" s="164"/>
      <c r="AC24" s="164"/>
      <c r="AD24" s="164"/>
      <c r="AE24" s="164"/>
      <c r="AG24" s="147" t="s">
        <v>172</v>
      </c>
      <c r="AH24" s="147"/>
      <c r="AI24" s="147"/>
      <c r="AJ24" s="147">
        <v>1</v>
      </c>
      <c r="AK24" s="160"/>
      <c r="AL24" s="147">
        <v>1</v>
      </c>
      <c r="AM24" s="147">
        <v>1</v>
      </c>
      <c r="AN24" s="147"/>
      <c r="AO24" s="160"/>
      <c r="AP24" s="147"/>
      <c r="AQ24" s="147"/>
      <c r="AR24" s="147"/>
      <c r="AS24" s="160"/>
      <c r="AT24" s="147"/>
      <c r="AU24" s="147"/>
      <c r="AV24" s="147"/>
      <c r="AW24" s="160"/>
      <c r="AX24" s="161">
        <f t="shared" si="0"/>
        <v>3</v>
      </c>
      <c r="AY24" s="162">
        <f t="shared" si="3"/>
        <v>0</v>
      </c>
      <c r="AZ24" s="164"/>
      <c r="BA24" s="164"/>
      <c r="BB24" s="164"/>
      <c r="BC24" s="164"/>
      <c r="BD24" s="164"/>
      <c r="BE24" s="164"/>
      <c r="BF24" s="164"/>
      <c r="BG24" s="164"/>
      <c r="BH24" s="164"/>
      <c r="BI24" s="164"/>
      <c r="BJ24" s="164"/>
      <c r="BK24" s="164"/>
    </row>
    <row r="25" spans="1:63" ht="15">
      <c r="A25" s="147" t="s">
        <v>173</v>
      </c>
      <c r="B25" s="147"/>
      <c r="C25" s="147"/>
      <c r="D25" s="147"/>
      <c r="E25" s="160"/>
      <c r="F25" s="147"/>
      <c r="G25" s="147"/>
      <c r="H25" s="147"/>
      <c r="I25" s="160"/>
      <c r="J25" s="147"/>
      <c r="K25" s="147"/>
      <c r="L25" s="147"/>
      <c r="M25" s="160"/>
      <c r="N25" s="147"/>
      <c r="O25" s="147"/>
      <c r="P25" s="147"/>
      <c r="Q25" s="160"/>
      <c r="R25" s="161">
        <f t="shared" si="1"/>
        <v>0</v>
      </c>
      <c r="S25" s="162">
        <f t="shared" si="2"/>
        <v>0</v>
      </c>
      <c r="T25" s="163"/>
      <c r="U25" s="163"/>
      <c r="V25" s="163"/>
      <c r="W25" s="163"/>
      <c r="X25" s="163"/>
      <c r="Y25" s="164"/>
      <c r="Z25" s="164"/>
      <c r="AA25" s="164"/>
      <c r="AB25" s="164"/>
      <c r="AC25" s="164"/>
      <c r="AD25" s="164"/>
      <c r="AE25" s="164"/>
      <c r="AG25" s="147" t="s">
        <v>173</v>
      </c>
      <c r="AH25" s="147"/>
      <c r="AI25" s="147"/>
      <c r="AJ25" s="147">
        <v>1</v>
      </c>
      <c r="AK25" s="160"/>
      <c r="AL25" s="147">
        <v>1</v>
      </c>
      <c r="AM25" s="147">
        <v>1</v>
      </c>
      <c r="AN25" s="147"/>
      <c r="AO25" s="160"/>
      <c r="AP25" s="147"/>
      <c r="AQ25" s="147"/>
      <c r="AR25" s="147"/>
      <c r="AS25" s="160"/>
      <c r="AT25" s="147"/>
      <c r="AU25" s="147"/>
      <c r="AV25" s="147"/>
      <c r="AW25" s="160"/>
      <c r="AX25" s="161">
        <f t="shared" si="0"/>
        <v>3</v>
      </c>
      <c r="AY25" s="162">
        <f t="shared" si="3"/>
        <v>0</v>
      </c>
      <c r="AZ25" s="164"/>
      <c r="BA25" s="164"/>
      <c r="BB25" s="164"/>
      <c r="BC25" s="164"/>
      <c r="BD25" s="164"/>
      <c r="BE25" s="164"/>
      <c r="BF25" s="164"/>
      <c r="BG25" s="164"/>
      <c r="BH25" s="164"/>
      <c r="BI25" s="164"/>
      <c r="BJ25" s="164"/>
      <c r="BK25" s="164"/>
    </row>
    <row r="26" spans="1:63" ht="15">
      <c r="A26" s="147" t="s">
        <v>174</v>
      </c>
      <c r="B26" s="147"/>
      <c r="C26" s="147"/>
      <c r="D26" s="147"/>
      <c r="E26" s="160"/>
      <c r="F26" s="147"/>
      <c r="G26" s="147"/>
      <c r="H26" s="147"/>
      <c r="I26" s="160"/>
      <c r="J26" s="147"/>
      <c r="K26" s="147"/>
      <c r="L26" s="147"/>
      <c r="M26" s="160"/>
      <c r="N26" s="147"/>
      <c r="O26" s="147"/>
      <c r="P26" s="147"/>
      <c r="Q26" s="160"/>
      <c r="R26" s="161">
        <f t="shared" si="1"/>
        <v>0</v>
      </c>
      <c r="S26" s="162">
        <f t="shared" si="2"/>
        <v>0</v>
      </c>
      <c r="T26" s="163"/>
      <c r="U26" s="163"/>
      <c r="V26" s="163"/>
      <c r="W26" s="163"/>
      <c r="X26" s="163"/>
      <c r="Y26" s="164"/>
      <c r="Z26" s="164"/>
      <c r="AA26" s="164"/>
      <c r="AB26" s="164"/>
      <c r="AC26" s="164"/>
      <c r="AD26" s="164"/>
      <c r="AE26" s="164"/>
      <c r="AG26" s="147" t="s">
        <v>174</v>
      </c>
      <c r="AH26" s="147"/>
      <c r="AI26" s="147">
        <v>1</v>
      </c>
      <c r="AJ26" s="147"/>
      <c r="AK26" s="160"/>
      <c r="AL26" s="147">
        <v>1</v>
      </c>
      <c r="AM26" s="147">
        <v>1</v>
      </c>
      <c r="AN26" s="147"/>
      <c r="AO26" s="160"/>
      <c r="AP26" s="147"/>
      <c r="AQ26" s="147"/>
      <c r="AR26" s="147"/>
      <c r="AS26" s="160"/>
      <c r="AT26" s="147"/>
      <c r="AU26" s="147"/>
      <c r="AV26" s="147"/>
      <c r="AW26" s="160"/>
      <c r="AX26" s="161">
        <f t="shared" si="0"/>
        <v>3</v>
      </c>
      <c r="AY26" s="162">
        <f t="shared" si="3"/>
        <v>0</v>
      </c>
      <c r="AZ26" s="164"/>
      <c r="BA26" s="164"/>
      <c r="BB26" s="164"/>
      <c r="BC26" s="164"/>
      <c r="BD26" s="164"/>
      <c r="BE26" s="164"/>
      <c r="BF26" s="164"/>
      <c r="BG26" s="164"/>
      <c r="BH26" s="164"/>
      <c r="BI26" s="164"/>
      <c r="BJ26" s="164"/>
      <c r="BK26" s="164"/>
    </row>
    <row r="27" spans="1:63" ht="15">
      <c r="A27" s="147" t="s">
        <v>175</v>
      </c>
      <c r="B27" s="147"/>
      <c r="C27" s="147"/>
      <c r="D27" s="147"/>
      <c r="E27" s="160"/>
      <c r="F27" s="147"/>
      <c r="G27" s="147"/>
      <c r="H27" s="147"/>
      <c r="I27" s="160"/>
      <c r="J27" s="147"/>
      <c r="K27" s="147"/>
      <c r="L27" s="147"/>
      <c r="M27" s="160"/>
      <c r="N27" s="147"/>
      <c r="O27" s="147"/>
      <c r="P27" s="147"/>
      <c r="Q27" s="160"/>
      <c r="R27" s="161">
        <f t="shared" si="1"/>
        <v>0</v>
      </c>
      <c r="S27" s="162">
        <f t="shared" si="2"/>
        <v>0</v>
      </c>
      <c r="T27" s="163"/>
      <c r="U27" s="163"/>
      <c r="V27" s="163"/>
      <c r="W27" s="163"/>
      <c r="X27" s="163"/>
      <c r="Y27" s="164"/>
      <c r="Z27" s="164"/>
      <c r="AA27" s="164"/>
      <c r="AB27" s="164"/>
      <c r="AC27" s="164"/>
      <c r="AD27" s="164"/>
      <c r="AE27" s="164"/>
      <c r="AG27" s="147" t="s">
        <v>175</v>
      </c>
      <c r="AH27" s="147"/>
      <c r="AI27" s="147"/>
      <c r="AJ27" s="147"/>
      <c r="AK27" s="160"/>
      <c r="AL27" s="147"/>
      <c r="AM27" s="147">
        <v>1</v>
      </c>
      <c r="AN27" s="147"/>
      <c r="AO27" s="160"/>
      <c r="AP27" s="147"/>
      <c r="AQ27" s="147"/>
      <c r="AR27" s="147"/>
      <c r="AS27" s="160"/>
      <c r="AT27" s="147"/>
      <c r="AU27" s="147"/>
      <c r="AV27" s="147"/>
      <c r="AW27" s="160"/>
      <c r="AX27" s="161">
        <f t="shared" si="0"/>
        <v>1</v>
      </c>
      <c r="AY27" s="162">
        <f t="shared" si="3"/>
        <v>0</v>
      </c>
      <c r="AZ27" s="164"/>
      <c r="BA27" s="164"/>
      <c r="BB27" s="164"/>
      <c r="BC27" s="164"/>
      <c r="BD27" s="164"/>
      <c r="BE27" s="164"/>
      <c r="BF27" s="164"/>
      <c r="BG27" s="164"/>
      <c r="BH27" s="164"/>
      <c r="BI27" s="164"/>
      <c r="BJ27" s="164"/>
      <c r="BK27" s="164"/>
    </row>
    <row r="28" spans="1:63" ht="15">
      <c r="A28" s="147" t="s">
        <v>176</v>
      </c>
      <c r="B28" s="147"/>
      <c r="C28" s="147"/>
      <c r="D28" s="147"/>
      <c r="E28" s="160"/>
      <c r="F28" s="147"/>
      <c r="G28" s="147"/>
      <c r="H28" s="147"/>
      <c r="I28" s="160"/>
      <c r="J28" s="147"/>
      <c r="K28" s="147"/>
      <c r="L28" s="147"/>
      <c r="M28" s="160"/>
      <c r="N28" s="147"/>
      <c r="O28" s="147"/>
      <c r="P28" s="147"/>
      <c r="Q28" s="160"/>
      <c r="R28" s="161">
        <f t="shared" si="1"/>
        <v>0</v>
      </c>
      <c r="S28" s="162">
        <f t="shared" si="2"/>
        <v>0</v>
      </c>
      <c r="T28" s="163"/>
      <c r="U28" s="163"/>
      <c r="V28" s="163"/>
      <c r="W28" s="163"/>
      <c r="X28" s="163"/>
      <c r="Y28" s="164"/>
      <c r="Z28" s="164"/>
      <c r="AA28" s="164"/>
      <c r="AB28" s="164"/>
      <c r="AC28" s="164"/>
      <c r="AD28" s="164"/>
      <c r="AE28" s="164"/>
      <c r="AG28" s="147" t="s">
        <v>176</v>
      </c>
      <c r="AH28" s="147"/>
      <c r="AI28" s="147"/>
      <c r="AJ28" s="147"/>
      <c r="AK28" s="160"/>
      <c r="AL28" s="147"/>
      <c r="AM28" s="147"/>
      <c r="AN28" s="147"/>
      <c r="AO28" s="160"/>
      <c r="AP28" s="147"/>
      <c r="AQ28" s="147"/>
      <c r="AR28" s="147"/>
      <c r="AS28" s="160"/>
      <c r="AT28" s="147"/>
      <c r="AU28" s="147"/>
      <c r="AV28" s="147"/>
      <c r="AW28" s="160"/>
      <c r="AX28" s="161">
        <f t="shared" si="0"/>
        <v>0</v>
      </c>
      <c r="AY28" s="162">
        <f t="shared" si="3"/>
        <v>0</v>
      </c>
      <c r="AZ28" s="164"/>
      <c r="BA28" s="164"/>
      <c r="BB28" s="164"/>
      <c r="BC28" s="164"/>
      <c r="BD28" s="164"/>
      <c r="BE28" s="164"/>
      <c r="BF28" s="164"/>
      <c r="BG28" s="164"/>
      <c r="BH28" s="164"/>
      <c r="BI28" s="164"/>
      <c r="BJ28" s="164"/>
      <c r="BK28" s="164"/>
    </row>
    <row r="29" spans="1:63" ht="15">
      <c r="A29" s="147" t="s">
        <v>177</v>
      </c>
      <c r="B29" s="147"/>
      <c r="C29" s="147"/>
      <c r="D29" s="147"/>
      <c r="E29" s="160"/>
      <c r="F29" s="147"/>
      <c r="G29" s="147"/>
      <c r="H29" s="147"/>
      <c r="I29" s="160"/>
      <c r="J29" s="147"/>
      <c r="K29" s="147"/>
      <c r="L29" s="147"/>
      <c r="M29" s="160"/>
      <c r="N29" s="147"/>
      <c r="O29" s="147"/>
      <c r="P29" s="147"/>
      <c r="Q29" s="160"/>
      <c r="R29" s="161">
        <f t="shared" si="1"/>
        <v>0</v>
      </c>
      <c r="S29" s="162">
        <f t="shared" si="2"/>
        <v>0</v>
      </c>
      <c r="T29" s="163"/>
      <c r="U29" s="163"/>
      <c r="V29" s="163"/>
      <c r="W29" s="163"/>
      <c r="X29" s="163"/>
      <c r="Y29" s="164"/>
      <c r="Z29" s="164"/>
      <c r="AA29" s="164"/>
      <c r="AB29" s="164"/>
      <c r="AC29" s="164"/>
      <c r="AD29" s="164"/>
      <c r="AE29" s="164"/>
      <c r="AG29" s="147" t="s">
        <v>177</v>
      </c>
      <c r="AH29" s="147"/>
      <c r="AI29" s="147">
        <v>1</v>
      </c>
      <c r="AJ29" s="147">
        <v>1</v>
      </c>
      <c r="AK29" s="160"/>
      <c r="AL29" s="147"/>
      <c r="AM29" s="147">
        <v>1</v>
      </c>
      <c r="AN29" s="147"/>
      <c r="AO29" s="160"/>
      <c r="AP29" s="147"/>
      <c r="AQ29" s="147"/>
      <c r="AR29" s="147"/>
      <c r="AS29" s="160"/>
      <c r="AT29" s="147"/>
      <c r="AU29" s="147"/>
      <c r="AV29" s="147"/>
      <c r="AW29" s="160"/>
      <c r="AX29" s="161">
        <f t="shared" si="0"/>
        <v>3</v>
      </c>
      <c r="AY29" s="162">
        <f t="shared" si="3"/>
        <v>0</v>
      </c>
      <c r="AZ29" s="164"/>
      <c r="BA29" s="164"/>
      <c r="BB29" s="164"/>
      <c r="BC29" s="164"/>
      <c r="BD29" s="164"/>
      <c r="BE29" s="164"/>
      <c r="BF29" s="164"/>
      <c r="BG29" s="164"/>
      <c r="BH29" s="164"/>
      <c r="BI29" s="164"/>
      <c r="BJ29" s="164"/>
      <c r="BK29" s="164"/>
    </row>
    <row r="30" spans="1:63" ht="15">
      <c r="A30" s="147" t="s">
        <v>178</v>
      </c>
      <c r="B30" s="147"/>
      <c r="C30" s="147"/>
      <c r="D30" s="147"/>
      <c r="E30" s="160"/>
      <c r="F30" s="147"/>
      <c r="G30" s="147"/>
      <c r="H30" s="147"/>
      <c r="I30" s="160"/>
      <c r="J30" s="147"/>
      <c r="K30" s="147"/>
      <c r="L30" s="147"/>
      <c r="M30" s="160"/>
      <c r="N30" s="147"/>
      <c r="O30" s="147"/>
      <c r="P30" s="147"/>
      <c r="Q30" s="160"/>
      <c r="R30" s="161">
        <f t="shared" si="1"/>
        <v>0</v>
      </c>
      <c r="S30" s="162">
        <f t="shared" si="2"/>
        <v>0</v>
      </c>
      <c r="T30" s="163"/>
      <c r="U30" s="163"/>
      <c r="V30" s="163"/>
      <c r="W30" s="163"/>
      <c r="X30" s="163"/>
      <c r="Y30" s="164"/>
      <c r="Z30" s="164"/>
      <c r="AA30" s="164"/>
      <c r="AB30" s="164"/>
      <c r="AC30" s="164"/>
      <c r="AD30" s="164"/>
      <c r="AE30" s="164"/>
      <c r="AG30" s="147" t="s">
        <v>178</v>
      </c>
      <c r="AH30" s="147"/>
      <c r="AI30" s="147"/>
      <c r="AJ30" s="147"/>
      <c r="AK30" s="160"/>
      <c r="AL30" s="147">
        <v>1</v>
      </c>
      <c r="AM30" s="147">
        <v>1</v>
      </c>
      <c r="AN30" s="147"/>
      <c r="AO30" s="160"/>
      <c r="AP30" s="147"/>
      <c r="AQ30" s="147"/>
      <c r="AR30" s="147"/>
      <c r="AS30" s="160"/>
      <c r="AT30" s="147"/>
      <c r="AU30" s="147"/>
      <c r="AV30" s="147"/>
      <c r="AW30" s="160"/>
      <c r="AX30" s="161">
        <f t="shared" si="0"/>
        <v>2</v>
      </c>
      <c r="AY30" s="162">
        <f t="shared" si="3"/>
        <v>0</v>
      </c>
      <c r="AZ30" s="164"/>
      <c r="BA30" s="164"/>
      <c r="BB30" s="164"/>
      <c r="BC30" s="164"/>
      <c r="BD30" s="164"/>
      <c r="BE30" s="164"/>
      <c r="BF30" s="164"/>
      <c r="BG30" s="164"/>
      <c r="BH30" s="164"/>
      <c r="BI30" s="164"/>
      <c r="BJ30" s="164"/>
      <c r="BK30" s="164"/>
    </row>
    <row r="31" spans="1:63" ht="15">
      <c r="A31" s="147" t="s">
        <v>179</v>
      </c>
      <c r="B31" s="147"/>
      <c r="C31" s="147"/>
      <c r="D31" s="147"/>
      <c r="E31" s="160"/>
      <c r="F31" s="147"/>
      <c r="G31" s="147"/>
      <c r="H31" s="147"/>
      <c r="I31" s="160"/>
      <c r="J31" s="147"/>
      <c r="K31" s="147"/>
      <c r="L31" s="147"/>
      <c r="M31" s="160"/>
      <c r="N31" s="147"/>
      <c r="O31" s="147"/>
      <c r="P31" s="147"/>
      <c r="Q31" s="160"/>
      <c r="R31" s="161">
        <f t="shared" si="1"/>
        <v>0</v>
      </c>
      <c r="S31" s="162">
        <f t="shared" si="2"/>
        <v>0</v>
      </c>
      <c r="T31" s="163"/>
      <c r="U31" s="163"/>
      <c r="V31" s="163"/>
      <c r="W31" s="163"/>
      <c r="X31" s="163"/>
      <c r="Y31" s="164"/>
      <c r="Z31" s="164"/>
      <c r="AA31" s="164"/>
      <c r="AB31" s="164"/>
      <c r="AC31" s="164"/>
      <c r="AD31" s="164"/>
      <c r="AE31" s="164"/>
      <c r="AG31" s="147" t="s">
        <v>179</v>
      </c>
      <c r="AH31" s="147"/>
      <c r="AI31" s="147"/>
      <c r="AJ31" s="147"/>
      <c r="AK31" s="160"/>
      <c r="AL31" s="147"/>
      <c r="AM31" s="147"/>
      <c r="AN31" s="147"/>
      <c r="AO31" s="160"/>
      <c r="AP31" s="147"/>
      <c r="AQ31" s="147"/>
      <c r="AR31" s="147"/>
      <c r="AS31" s="160"/>
      <c r="AT31" s="147"/>
      <c r="AU31" s="147"/>
      <c r="AV31" s="147"/>
      <c r="AW31" s="160"/>
      <c r="AX31" s="161">
        <f t="shared" si="0"/>
        <v>0</v>
      </c>
      <c r="AY31" s="162">
        <f t="shared" si="3"/>
        <v>0</v>
      </c>
      <c r="AZ31" s="164"/>
      <c r="BA31" s="164"/>
      <c r="BB31" s="164"/>
      <c r="BC31" s="164"/>
      <c r="BD31" s="164"/>
      <c r="BE31" s="164"/>
      <c r="BF31" s="164"/>
      <c r="BG31" s="164"/>
      <c r="BH31" s="164"/>
      <c r="BI31" s="164"/>
      <c r="BJ31" s="164"/>
      <c r="BK31" s="164"/>
    </row>
    <row r="32" spans="1:63" ht="15">
      <c r="A32" s="165" t="s">
        <v>180</v>
      </c>
      <c r="B32" s="166">
        <f>SUM(B11:B31)</f>
        <v>0</v>
      </c>
      <c r="C32" s="166">
        <f aca="true" t="shared" si="4" ref="C32:AE32">SUM(C11:C31)</f>
        <v>5</v>
      </c>
      <c r="D32" s="166">
        <f t="shared" si="4"/>
        <v>10</v>
      </c>
      <c r="E32" s="167">
        <f>SUM(E11:E31)</f>
        <v>374500000</v>
      </c>
      <c r="F32" s="166">
        <f t="shared" si="4"/>
        <v>10</v>
      </c>
      <c r="G32" s="166">
        <f t="shared" si="4"/>
        <v>10</v>
      </c>
      <c r="H32" s="166">
        <f t="shared" si="4"/>
        <v>10</v>
      </c>
      <c r="I32" s="167">
        <f>SUM(I11:I31)</f>
        <v>0</v>
      </c>
      <c r="J32" s="166">
        <f t="shared" si="4"/>
        <v>10</v>
      </c>
      <c r="K32" s="166">
        <f t="shared" si="4"/>
        <v>10</v>
      </c>
      <c r="L32" s="166">
        <f t="shared" si="4"/>
        <v>10</v>
      </c>
      <c r="M32" s="167">
        <f>SUM(M11:M31)</f>
        <v>0</v>
      </c>
      <c r="N32" s="166">
        <f t="shared" si="4"/>
        <v>10</v>
      </c>
      <c r="O32" s="166">
        <f t="shared" si="4"/>
        <v>10</v>
      </c>
      <c r="P32" s="166">
        <f t="shared" si="4"/>
        <v>5</v>
      </c>
      <c r="Q32" s="167">
        <f>SUM(Q11:Q31)</f>
        <v>0</v>
      </c>
      <c r="R32" s="166">
        <f t="shared" si="4"/>
        <v>20</v>
      </c>
      <c r="S32" s="162">
        <f t="shared" si="4"/>
        <v>374500000</v>
      </c>
      <c r="T32" s="166">
        <f t="shared" si="4"/>
        <v>0</v>
      </c>
      <c r="U32" s="166">
        <f t="shared" si="4"/>
        <v>0</v>
      </c>
      <c r="V32" s="166">
        <f t="shared" si="4"/>
        <v>0</v>
      </c>
      <c r="W32" s="166">
        <f t="shared" si="4"/>
        <v>0</v>
      </c>
      <c r="X32" s="166">
        <f t="shared" si="4"/>
        <v>0</v>
      </c>
      <c r="Y32" s="166">
        <f t="shared" si="4"/>
        <v>0</v>
      </c>
      <c r="Z32" s="166">
        <f t="shared" si="4"/>
        <v>0</v>
      </c>
      <c r="AA32" s="166">
        <f t="shared" si="4"/>
        <v>0</v>
      </c>
      <c r="AB32" s="166">
        <f t="shared" si="4"/>
        <v>0</v>
      </c>
      <c r="AC32" s="166">
        <f t="shared" si="4"/>
        <v>0</v>
      </c>
      <c r="AD32" s="166">
        <f t="shared" si="4"/>
        <v>0</v>
      </c>
      <c r="AE32" s="166">
        <f t="shared" si="4"/>
        <v>0</v>
      </c>
      <c r="AG32" s="165" t="s">
        <v>180</v>
      </c>
      <c r="AH32" s="166">
        <f aca="true" t="shared" si="5" ref="AH32:AW32">SUM(AH11:AH31)</f>
        <v>0</v>
      </c>
      <c r="AI32" s="166">
        <f t="shared" si="5"/>
        <v>4</v>
      </c>
      <c r="AJ32" s="166">
        <f t="shared" si="5"/>
        <v>10</v>
      </c>
      <c r="AK32" s="167">
        <f t="shared" si="5"/>
        <v>358523334</v>
      </c>
      <c r="AL32" s="166">
        <f t="shared" si="5"/>
        <v>13</v>
      </c>
      <c r="AM32" s="166">
        <f t="shared" si="5"/>
        <v>17</v>
      </c>
      <c r="AN32" s="166">
        <f t="shared" si="5"/>
        <v>0</v>
      </c>
      <c r="AO32" s="167">
        <f t="shared" si="5"/>
        <v>0</v>
      </c>
      <c r="AP32" s="166">
        <f t="shared" si="5"/>
        <v>0</v>
      </c>
      <c r="AQ32" s="166">
        <f t="shared" si="5"/>
        <v>0</v>
      </c>
      <c r="AR32" s="166">
        <f t="shared" si="5"/>
        <v>0</v>
      </c>
      <c r="AS32" s="167">
        <f t="shared" si="5"/>
        <v>0</v>
      </c>
      <c r="AT32" s="166">
        <f t="shared" si="5"/>
        <v>0</v>
      </c>
      <c r="AU32" s="166">
        <f t="shared" si="5"/>
        <v>0</v>
      </c>
      <c r="AV32" s="166">
        <f t="shared" si="5"/>
        <v>0</v>
      </c>
      <c r="AW32" s="167">
        <f t="shared" si="5"/>
        <v>0</v>
      </c>
      <c r="AX32" s="168" t="e">
        <f aca="true" t="shared" si="6" ref="AX32:BK32">SUM(AX11:AX31)</f>
        <v>#REF!</v>
      </c>
      <c r="AY32" s="169">
        <f t="shared" si="6"/>
        <v>358523334</v>
      </c>
      <c r="AZ32" s="166">
        <f t="shared" si="6"/>
        <v>0</v>
      </c>
      <c r="BA32" s="166">
        <f t="shared" si="6"/>
        <v>0</v>
      </c>
      <c r="BB32" s="166">
        <f t="shared" si="6"/>
        <v>0</v>
      </c>
      <c r="BC32" s="166">
        <f t="shared" si="6"/>
        <v>0</v>
      </c>
      <c r="BD32" s="166">
        <f t="shared" si="6"/>
        <v>0</v>
      </c>
      <c r="BE32" s="166">
        <f t="shared" si="6"/>
        <v>0</v>
      </c>
      <c r="BF32" s="166">
        <f t="shared" si="6"/>
        <v>0</v>
      </c>
      <c r="BG32" s="166">
        <f t="shared" si="6"/>
        <v>0</v>
      </c>
      <c r="BH32" s="166">
        <f t="shared" si="6"/>
        <v>0</v>
      </c>
      <c r="BI32" s="166">
        <f t="shared" si="6"/>
        <v>0</v>
      </c>
      <c r="BJ32" s="166">
        <f t="shared" si="6"/>
        <v>0</v>
      </c>
      <c r="BK32" s="166">
        <f t="shared" si="6"/>
        <v>0</v>
      </c>
    </row>
    <row r="34" spans="1:63" ht="31.5" customHeight="1">
      <c r="A34" s="149" t="s">
        <v>139</v>
      </c>
      <c r="B34" s="716"/>
      <c r="C34" s="716"/>
      <c r="D34" s="716"/>
      <c r="E34" s="716"/>
      <c r="F34" s="716"/>
      <c r="G34" s="716"/>
      <c r="H34" s="716"/>
      <c r="I34" s="716"/>
      <c r="J34" s="716"/>
      <c r="K34" s="716"/>
      <c r="L34" s="716"/>
      <c r="M34" s="716"/>
      <c r="N34" s="716"/>
      <c r="O34" s="716"/>
      <c r="P34" s="716"/>
      <c r="Q34" s="716"/>
      <c r="R34" s="716"/>
      <c r="S34" s="716"/>
      <c r="T34" s="716"/>
      <c r="U34" s="716"/>
      <c r="V34" s="716"/>
      <c r="W34" s="716"/>
      <c r="X34" s="716"/>
      <c r="Y34" s="716"/>
      <c r="Z34" s="716"/>
      <c r="AA34" s="716"/>
      <c r="AB34" s="716"/>
      <c r="AC34" s="716"/>
      <c r="AD34" s="716"/>
      <c r="AE34" s="716"/>
      <c r="AF34" s="716"/>
      <c r="AG34" s="716"/>
      <c r="AH34" s="716"/>
      <c r="AI34" s="716"/>
      <c r="AJ34" s="716"/>
      <c r="AK34" s="716"/>
      <c r="AL34" s="716"/>
      <c r="AM34" s="716"/>
      <c r="AN34" s="716"/>
      <c r="AO34" s="716"/>
      <c r="AP34" s="716"/>
      <c r="AQ34" s="716"/>
      <c r="AR34" s="716"/>
      <c r="AS34" s="716"/>
      <c r="AT34" s="716"/>
      <c r="AU34" s="716"/>
      <c r="AV34" s="716"/>
      <c r="AW34" s="716"/>
      <c r="AX34" s="716"/>
      <c r="AY34" s="716"/>
      <c r="AZ34" s="716"/>
      <c r="BA34" s="716"/>
      <c r="BB34" s="716"/>
      <c r="BC34" s="716"/>
      <c r="BD34" s="716"/>
      <c r="BE34" s="716"/>
      <c r="BF34" s="716"/>
      <c r="BG34" s="716"/>
      <c r="BH34" s="716"/>
      <c r="BI34" s="716"/>
      <c r="BJ34" s="716"/>
      <c r="BK34" s="716"/>
    </row>
    <row r="35" spans="1:63" ht="31.5" customHeight="1">
      <c r="A35" s="150" t="s">
        <v>140</v>
      </c>
      <c r="B35" s="711" t="s">
        <v>115</v>
      </c>
      <c r="C35" s="713"/>
      <c r="D35" s="713"/>
      <c r="E35" s="713"/>
      <c r="F35" s="713"/>
      <c r="G35" s="713"/>
      <c r="H35" s="713"/>
      <c r="I35" s="713"/>
      <c r="J35" s="713"/>
      <c r="K35" s="713"/>
      <c r="L35" s="713"/>
      <c r="M35" s="713"/>
      <c r="N35" s="713"/>
      <c r="O35" s="713"/>
      <c r="P35" s="713"/>
      <c r="Q35" s="713"/>
      <c r="R35" s="713"/>
      <c r="S35" s="713"/>
      <c r="T35" s="713"/>
      <c r="U35" s="713"/>
      <c r="V35" s="713"/>
      <c r="W35" s="713"/>
      <c r="X35" s="713"/>
      <c r="Y35" s="713"/>
      <c r="Z35" s="713"/>
      <c r="AA35" s="713"/>
      <c r="AB35" s="713"/>
      <c r="AC35" s="713"/>
      <c r="AD35" s="713"/>
      <c r="AE35" s="713"/>
      <c r="AF35" s="713"/>
      <c r="AG35" s="713"/>
      <c r="AH35" s="713"/>
      <c r="AI35" s="713"/>
      <c r="AJ35" s="713"/>
      <c r="AK35" s="713"/>
      <c r="AL35" s="713"/>
      <c r="AM35" s="713"/>
      <c r="AN35" s="713"/>
      <c r="AO35" s="713"/>
      <c r="AP35" s="713"/>
      <c r="AQ35" s="713"/>
      <c r="AR35" s="713"/>
      <c r="AS35" s="713"/>
      <c r="AT35" s="713"/>
      <c r="AU35" s="713"/>
      <c r="AV35" s="713"/>
      <c r="AW35" s="713"/>
      <c r="AX35" s="713"/>
      <c r="AY35" s="713"/>
      <c r="AZ35" s="713"/>
      <c r="BA35" s="713"/>
      <c r="BB35" s="713"/>
      <c r="BC35" s="713"/>
      <c r="BD35" s="713"/>
      <c r="BE35" s="713"/>
      <c r="BF35" s="713"/>
      <c r="BG35" s="713"/>
      <c r="BH35" s="713"/>
      <c r="BI35" s="713"/>
      <c r="BJ35" s="713"/>
      <c r="BK35" s="712"/>
    </row>
    <row r="37" spans="1:63" ht="30" customHeight="1">
      <c r="A37" s="714" t="s">
        <v>141</v>
      </c>
      <c r="B37" s="151" t="s">
        <v>35</v>
      </c>
      <c r="C37" s="151" t="s">
        <v>36</v>
      </c>
      <c r="D37" s="711" t="s">
        <v>37</v>
      </c>
      <c r="E37" s="712"/>
      <c r="F37" s="151" t="s">
        <v>38</v>
      </c>
      <c r="G37" s="151" t="s">
        <v>39</v>
      </c>
      <c r="H37" s="711" t="s">
        <v>40</v>
      </c>
      <c r="I37" s="712"/>
      <c r="J37" s="151" t="s">
        <v>41</v>
      </c>
      <c r="K37" s="151" t="s">
        <v>42</v>
      </c>
      <c r="L37" s="711" t="s">
        <v>43</v>
      </c>
      <c r="M37" s="712"/>
      <c r="N37" s="151" t="s">
        <v>44</v>
      </c>
      <c r="O37" s="151" t="s">
        <v>45</v>
      </c>
      <c r="P37" s="711" t="s">
        <v>46</v>
      </c>
      <c r="Q37" s="712"/>
      <c r="R37" s="711" t="s">
        <v>142</v>
      </c>
      <c r="S37" s="712"/>
      <c r="T37" s="711" t="s">
        <v>143</v>
      </c>
      <c r="U37" s="713"/>
      <c r="V37" s="713"/>
      <c r="W37" s="713"/>
      <c r="X37" s="713"/>
      <c r="Y37" s="712"/>
      <c r="Z37" s="711" t="s">
        <v>144</v>
      </c>
      <c r="AA37" s="713"/>
      <c r="AB37" s="713"/>
      <c r="AC37" s="713"/>
      <c r="AD37" s="713"/>
      <c r="AE37" s="712"/>
      <c r="AG37" s="714" t="s">
        <v>141</v>
      </c>
      <c r="AH37" s="151" t="s">
        <v>35</v>
      </c>
      <c r="AI37" s="151" t="s">
        <v>36</v>
      </c>
      <c r="AJ37" s="711" t="s">
        <v>37</v>
      </c>
      <c r="AK37" s="712"/>
      <c r="AL37" s="151" t="s">
        <v>38</v>
      </c>
      <c r="AM37" s="151" t="s">
        <v>39</v>
      </c>
      <c r="AN37" s="711" t="s">
        <v>40</v>
      </c>
      <c r="AO37" s="712"/>
      <c r="AP37" s="151" t="s">
        <v>41</v>
      </c>
      <c r="AQ37" s="151" t="s">
        <v>42</v>
      </c>
      <c r="AR37" s="711" t="s">
        <v>43</v>
      </c>
      <c r="AS37" s="712"/>
      <c r="AT37" s="151" t="s">
        <v>44</v>
      </c>
      <c r="AU37" s="151" t="s">
        <v>45</v>
      </c>
      <c r="AV37" s="711" t="s">
        <v>46</v>
      </c>
      <c r="AW37" s="712"/>
      <c r="AX37" s="711" t="s">
        <v>142</v>
      </c>
      <c r="AY37" s="712"/>
      <c r="AZ37" s="711" t="s">
        <v>143</v>
      </c>
      <c r="BA37" s="713"/>
      <c r="BB37" s="713"/>
      <c r="BC37" s="713"/>
      <c r="BD37" s="713"/>
      <c r="BE37" s="712"/>
      <c r="BF37" s="711" t="s">
        <v>144</v>
      </c>
      <c r="BG37" s="713"/>
      <c r="BH37" s="713"/>
      <c r="BI37" s="713"/>
      <c r="BJ37" s="713"/>
      <c r="BK37" s="712"/>
    </row>
    <row r="38" spans="1:63" ht="36" customHeight="1">
      <c r="A38" s="715"/>
      <c r="B38" s="154" t="s">
        <v>145</v>
      </c>
      <c r="C38" s="154" t="s">
        <v>145</v>
      </c>
      <c r="D38" s="154" t="s">
        <v>145</v>
      </c>
      <c r="E38" s="154" t="s">
        <v>146</v>
      </c>
      <c r="F38" s="154" t="s">
        <v>145</v>
      </c>
      <c r="G38" s="154" t="s">
        <v>145</v>
      </c>
      <c r="H38" s="154" t="s">
        <v>145</v>
      </c>
      <c r="I38" s="154" t="s">
        <v>146</v>
      </c>
      <c r="J38" s="154" t="s">
        <v>145</v>
      </c>
      <c r="K38" s="154" t="s">
        <v>145</v>
      </c>
      <c r="L38" s="154" t="s">
        <v>145</v>
      </c>
      <c r="M38" s="154" t="s">
        <v>146</v>
      </c>
      <c r="N38" s="154" t="s">
        <v>145</v>
      </c>
      <c r="O38" s="154" t="s">
        <v>145</v>
      </c>
      <c r="P38" s="154" t="s">
        <v>145</v>
      </c>
      <c r="Q38" s="154" t="s">
        <v>146</v>
      </c>
      <c r="R38" s="154" t="s">
        <v>145</v>
      </c>
      <c r="S38" s="154" t="s">
        <v>146</v>
      </c>
      <c r="T38" s="155" t="s">
        <v>147</v>
      </c>
      <c r="U38" s="155" t="s">
        <v>148</v>
      </c>
      <c r="V38" s="155" t="s">
        <v>149</v>
      </c>
      <c r="W38" s="155" t="s">
        <v>150</v>
      </c>
      <c r="X38" s="156" t="s">
        <v>151</v>
      </c>
      <c r="Y38" s="155" t="s">
        <v>152</v>
      </c>
      <c r="Z38" s="154" t="s">
        <v>153</v>
      </c>
      <c r="AA38" s="157" t="s">
        <v>154</v>
      </c>
      <c r="AB38" s="154" t="s">
        <v>155</v>
      </c>
      <c r="AC38" s="154" t="s">
        <v>156</v>
      </c>
      <c r="AD38" s="154" t="s">
        <v>157</v>
      </c>
      <c r="AE38" s="154" t="s">
        <v>158</v>
      </c>
      <c r="AG38" s="715"/>
      <c r="AH38" s="154" t="s">
        <v>145</v>
      </c>
      <c r="AI38" s="154" t="s">
        <v>145</v>
      </c>
      <c r="AJ38" s="154" t="s">
        <v>145</v>
      </c>
      <c r="AK38" s="154" t="s">
        <v>146</v>
      </c>
      <c r="AL38" s="154" t="s">
        <v>145</v>
      </c>
      <c r="AM38" s="154" t="s">
        <v>145</v>
      </c>
      <c r="AN38" s="154" t="s">
        <v>145</v>
      </c>
      <c r="AO38" s="154" t="s">
        <v>146</v>
      </c>
      <c r="AP38" s="154" t="s">
        <v>145</v>
      </c>
      <c r="AQ38" s="154" t="s">
        <v>145</v>
      </c>
      <c r="AR38" s="154" t="s">
        <v>145</v>
      </c>
      <c r="AS38" s="154" t="s">
        <v>146</v>
      </c>
      <c r="AT38" s="154" t="s">
        <v>145</v>
      </c>
      <c r="AU38" s="154" t="s">
        <v>145</v>
      </c>
      <c r="AV38" s="154" t="s">
        <v>145</v>
      </c>
      <c r="AW38" s="154" t="s">
        <v>146</v>
      </c>
      <c r="AX38" s="154" t="s">
        <v>145</v>
      </c>
      <c r="AY38" s="154" t="s">
        <v>146</v>
      </c>
      <c r="AZ38" s="155" t="s">
        <v>147</v>
      </c>
      <c r="BA38" s="155" t="s">
        <v>148</v>
      </c>
      <c r="BB38" s="155" t="s">
        <v>149</v>
      </c>
      <c r="BC38" s="155" t="s">
        <v>150</v>
      </c>
      <c r="BD38" s="156" t="s">
        <v>151</v>
      </c>
      <c r="BE38" s="155" t="s">
        <v>152</v>
      </c>
      <c r="BF38" s="158" t="s">
        <v>153</v>
      </c>
      <c r="BG38" s="159" t="s">
        <v>154</v>
      </c>
      <c r="BH38" s="158" t="s">
        <v>155</v>
      </c>
      <c r="BI38" s="158" t="s">
        <v>156</v>
      </c>
      <c r="BJ38" s="158" t="s">
        <v>157</v>
      </c>
      <c r="BK38" s="158" t="s">
        <v>158</v>
      </c>
    </row>
    <row r="39" spans="1:63" ht="15">
      <c r="A39" s="147" t="s">
        <v>159</v>
      </c>
      <c r="B39" s="147">
        <v>0</v>
      </c>
      <c r="C39" s="147">
        <v>5</v>
      </c>
      <c r="D39" s="147">
        <v>10</v>
      </c>
      <c r="E39" s="160">
        <v>162613000</v>
      </c>
      <c r="F39" s="147">
        <v>10</v>
      </c>
      <c r="G39" s="147">
        <v>10</v>
      </c>
      <c r="H39" s="147">
        <v>5</v>
      </c>
      <c r="I39" s="160"/>
      <c r="J39" s="147">
        <v>5</v>
      </c>
      <c r="K39" s="147">
        <v>10</v>
      </c>
      <c r="L39" s="147">
        <v>15</v>
      </c>
      <c r="M39" s="160"/>
      <c r="N39" s="147">
        <v>10</v>
      </c>
      <c r="O39" s="147">
        <v>10</v>
      </c>
      <c r="P39" s="147">
        <v>5</v>
      </c>
      <c r="Q39" s="160"/>
      <c r="R39" s="161">
        <v>19</v>
      </c>
      <c r="S39" s="162">
        <f>+E39+I39+M39+Q39</f>
        <v>162613000</v>
      </c>
      <c r="T39" s="163"/>
      <c r="U39" s="163"/>
      <c r="V39" s="163"/>
      <c r="W39" s="163"/>
      <c r="X39" s="163"/>
      <c r="Y39" s="164"/>
      <c r="Z39" s="164"/>
      <c r="AA39" s="164"/>
      <c r="AB39" s="164"/>
      <c r="AC39" s="164"/>
      <c r="AD39" s="164"/>
      <c r="AE39" s="148"/>
      <c r="AG39" s="147" t="s">
        <v>159</v>
      </c>
      <c r="AH39" s="147"/>
      <c r="AI39" s="147"/>
      <c r="AJ39" s="147"/>
      <c r="AK39" s="160">
        <v>91773000</v>
      </c>
      <c r="AL39" s="147"/>
      <c r="AM39" s="147"/>
      <c r="AN39" s="147"/>
      <c r="AO39" s="160"/>
      <c r="AP39" s="147"/>
      <c r="AQ39" s="147"/>
      <c r="AR39" s="147"/>
      <c r="AS39" s="160"/>
      <c r="AT39" s="147"/>
      <c r="AU39" s="147"/>
      <c r="AV39" s="147"/>
      <c r="AW39" s="160"/>
      <c r="AX39" s="161">
        <f aca="true" t="shared" si="7" ref="AX39:AX59">AH39+AI39+AJ39+AL39+AM39+AN39+AP39+AQ39+AR39+AT39+AU39+AV39</f>
        <v>0</v>
      </c>
      <c r="AY39" s="162">
        <f>+AK39+AO39+AS39+AW39</f>
        <v>91773000</v>
      </c>
      <c r="AZ39" s="164"/>
      <c r="BA39" s="164"/>
      <c r="BB39" s="164"/>
      <c r="BC39" s="164"/>
      <c r="BD39" s="164"/>
      <c r="BE39" s="164"/>
      <c r="BF39" s="164"/>
      <c r="BG39" s="164"/>
      <c r="BH39" s="164"/>
      <c r="BI39" s="164"/>
      <c r="BJ39" s="164"/>
      <c r="BK39" s="148"/>
    </row>
    <row r="40" spans="1:63" ht="15">
      <c r="A40" s="147" t="s">
        <v>160</v>
      </c>
      <c r="B40" s="147"/>
      <c r="C40" s="147"/>
      <c r="D40" s="147"/>
      <c r="E40" s="160"/>
      <c r="F40" s="147"/>
      <c r="G40" s="147"/>
      <c r="H40" s="147"/>
      <c r="I40" s="160"/>
      <c r="J40" s="147"/>
      <c r="K40" s="147"/>
      <c r="L40" s="147"/>
      <c r="M40" s="160"/>
      <c r="N40" s="147"/>
      <c r="O40" s="147"/>
      <c r="P40" s="147"/>
      <c r="Q40" s="160"/>
      <c r="R40" s="161">
        <f aca="true" t="shared" si="8" ref="R40:R59">B40+C40+D40+F40+G40+H40+J40+K40+L40+N40+O40+P40</f>
        <v>0</v>
      </c>
      <c r="S40" s="162">
        <f aca="true" t="shared" si="9" ref="S40:S59">+E40+I40+M40+Q40</f>
        <v>0</v>
      </c>
      <c r="T40" s="163"/>
      <c r="U40" s="163"/>
      <c r="V40" s="163"/>
      <c r="W40" s="163"/>
      <c r="X40" s="163"/>
      <c r="Y40" s="164"/>
      <c r="Z40" s="164"/>
      <c r="AA40" s="164"/>
      <c r="AB40" s="164"/>
      <c r="AC40" s="164"/>
      <c r="AD40" s="164"/>
      <c r="AE40" s="164"/>
      <c r="AG40" s="147" t="s">
        <v>160</v>
      </c>
      <c r="AH40" s="147"/>
      <c r="AI40" s="147"/>
      <c r="AJ40" s="147"/>
      <c r="AK40" s="160"/>
      <c r="AL40" s="147"/>
      <c r="AM40" s="147">
        <v>1</v>
      </c>
      <c r="AN40" s="147"/>
      <c r="AO40" s="160"/>
      <c r="AP40" s="147"/>
      <c r="AQ40" s="147"/>
      <c r="AR40" s="147"/>
      <c r="AS40" s="160"/>
      <c r="AT40" s="147"/>
      <c r="AU40" s="147"/>
      <c r="AV40" s="147"/>
      <c r="AW40" s="160"/>
      <c r="AX40" s="161">
        <f t="shared" si="7"/>
        <v>1</v>
      </c>
      <c r="AY40" s="162">
        <f aca="true" t="shared" si="10" ref="AY40:AY59">+AK40+AO40+AS40+AW40</f>
        <v>0</v>
      </c>
      <c r="AZ40" s="164"/>
      <c r="BA40" s="164"/>
      <c r="BB40" s="164"/>
      <c r="BC40" s="164"/>
      <c r="BD40" s="164"/>
      <c r="BE40" s="164"/>
      <c r="BF40" s="164"/>
      <c r="BG40" s="164"/>
      <c r="BH40" s="164"/>
      <c r="BI40" s="164"/>
      <c r="BJ40" s="164"/>
      <c r="BK40" s="164"/>
    </row>
    <row r="41" spans="1:63" ht="15">
      <c r="A41" s="147" t="s">
        <v>161</v>
      </c>
      <c r="B41" s="147"/>
      <c r="C41" s="147"/>
      <c r="D41" s="147"/>
      <c r="E41" s="160"/>
      <c r="F41" s="147"/>
      <c r="G41" s="147"/>
      <c r="H41" s="147"/>
      <c r="I41" s="160"/>
      <c r="J41" s="147"/>
      <c r="K41" s="147"/>
      <c r="L41" s="147"/>
      <c r="M41" s="160"/>
      <c r="N41" s="147"/>
      <c r="O41" s="147"/>
      <c r="P41" s="147"/>
      <c r="Q41" s="160"/>
      <c r="R41" s="161">
        <f t="shared" si="8"/>
        <v>0</v>
      </c>
      <c r="S41" s="162">
        <f t="shared" si="9"/>
        <v>0</v>
      </c>
      <c r="T41" s="163"/>
      <c r="U41" s="163"/>
      <c r="V41" s="163"/>
      <c r="W41" s="163"/>
      <c r="X41" s="163"/>
      <c r="Y41" s="164"/>
      <c r="Z41" s="164"/>
      <c r="AA41" s="164"/>
      <c r="AB41" s="164"/>
      <c r="AC41" s="164"/>
      <c r="AD41" s="164"/>
      <c r="AE41" s="164"/>
      <c r="AG41" s="147" t="s">
        <v>161</v>
      </c>
      <c r="AH41" s="147"/>
      <c r="AI41" s="147"/>
      <c r="AJ41" s="147">
        <v>1</v>
      </c>
      <c r="AK41" s="160"/>
      <c r="AL41" s="147"/>
      <c r="AM41" s="147"/>
      <c r="AN41" s="147"/>
      <c r="AO41" s="160"/>
      <c r="AP41" s="147"/>
      <c r="AQ41" s="147"/>
      <c r="AR41" s="147"/>
      <c r="AS41" s="160"/>
      <c r="AT41" s="147"/>
      <c r="AU41" s="147"/>
      <c r="AV41" s="147"/>
      <c r="AW41" s="160"/>
      <c r="AX41" s="161">
        <f t="shared" si="7"/>
        <v>1</v>
      </c>
      <c r="AY41" s="162">
        <f t="shared" si="10"/>
        <v>0</v>
      </c>
      <c r="AZ41" s="164"/>
      <c r="BA41" s="164"/>
      <c r="BB41" s="164"/>
      <c r="BC41" s="164"/>
      <c r="BD41" s="164"/>
      <c r="BE41" s="164"/>
      <c r="BF41" s="164"/>
      <c r="BG41" s="164"/>
      <c r="BH41" s="164"/>
      <c r="BI41" s="164"/>
      <c r="BJ41" s="164"/>
      <c r="BK41" s="164"/>
    </row>
    <row r="42" spans="1:63" ht="15">
      <c r="A42" s="147" t="s">
        <v>162</v>
      </c>
      <c r="B42" s="147"/>
      <c r="C42" s="147"/>
      <c r="D42" s="147"/>
      <c r="E42" s="160"/>
      <c r="F42" s="147"/>
      <c r="G42" s="147"/>
      <c r="H42" s="147"/>
      <c r="I42" s="160"/>
      <c r="J42" s="147"/>
      <c r="K42" s="147"/>
      <c r="L42" s="147"/>
      <c r="M42" s="160"/>
      <c r="N42" s="147"/>
      <c r="O42" s="147"/>
      <c r="P42" s="147"/>
      <c r="Q42" s="160"/>
      <c r="R42" s="161">
        <f t="shared" si="8"/>
        <v>0</v>
      </c>
      <c r="S42" s="162">
        <f t="shared" si="9"/>
        <v>0</v>
      </c>
      <c r="T42" s="163"/>
      <c r="U42" s="163"/>
      <c r="V42" s="163"/>
      <c r="W42" s="163"/>
      <c r="X42" s="163"/>
      <c r="Y42" s="164"/>
      <c r="Z42" s="164"/>
      <c r="AA42" s="164"/>
      <c r="AB42" s="164"/>
      <c r="AC42" s="164"/>
      <c r="AD42" s="164"/>
      <c r="AE42" s="164"/>
      <c r="AG42" s="147" t="s">
        <v>162</v>
      </c>
      <c r="AH42" s="147"/>
      <c r="AI42" s="147"/>
      <c r="AJ42" s="147">
        <v>1</v>
      </c>
      <c r="AK42" s="160"/>
      <c r="AL42" s="147"/>
      <c r="AM42" s="147">
        <v>1</v>
      </c>
      <c r="AN42" s="147"/>
      <c r="AO42" s="160"/>
      <c r="AP42" s="147"/>
      <c r="AQ42" s="147"/>
      <c r="AR42" s="147"/>
      <c r="AS42" s="160"/>
      <c r="AT42" s="147"/>
      <c r="AU42" s="147"/>
      <c r="AV42" s="147"/>
      <c r="AW42" s="160"/>
      <c r="AX42" s="161">
        <f t="shared" si="7"/>
        <v>2</v>
      </c>
      <c r="AY42" s="162">
        <f t="shared" si="10"/>
        <v>0</v>
      </c>
      <c r="AZ42" s="164"/>
      <c r="BA42" s="164"/>
      <c r="BB42" s="164"/>
      <c r="BC42" s="164"/>
      <c r="BD42" s="164"/>
      <c r="BE42" s="164"/>
      <c r="BF42" s="164"/>
      <c r="BG42" s="164"/>
      <c r="BH42" s="164"/>
      <c r="BI42" s="164"/>
      <c r="BJ42" s="164"/>
      <c r="BK42" s="164"/>
    </row>
    <row r="43" spans="1:63" ht="15">
      <c r="A43" s="147" t="s">
        <v>163</v>
      </c>
      <c r="B43" s="147"/>
      <c r="C43" s="147"/>
      <c r="D43" s="147"/>
      <c r="E43" s="160"/>
      <c r="F43" s="147"/>
      <c r="G43" s="147"/>
      <c r="H43" s="147"/>
      <c r="I43" s="160"/>
      <c r="J43" s="147"/>
      <c r="K43" s="147"/>
      <c r="L43" s="147"/>
      <c r="M43" s="160"/>
      <c r="N43" s="147"/>
      <c r="O43" s="147"/>
      <c r="P43" s="147"/>
      <c r="Q43" s="160"/>
      <c r="R43" s="161">
        <f t="shared" si="8"/>
        <v>0</v>
      </c>
      <c r="S43" s="162">
        <f t="shared" si="9"/>
        <v>0</v>
      </c>
      <c r="T43" s="163"/>
      <c r="U43" s="163"/>
      <c r="V43" s="163"/>
      <c r="W43" s="163"/>
      <c r="X43" s="163"/>
      <c r="Y43" s="164"/>
      <c r="Z43" s="164"/>
      <c r="AA43" s="164"/>
      <c r="AB43" s="164"/>
      <c r="AC43" s="164"/>
      <c r="AD43" s="164"/>
      <c r="AE43" s="164"/>
      <c r="AG43" s="147" t="s">
        <v>163</v>
      </c>
      <c r="AH43" s="147"/>
      <c r="AI43" s="147"/>
      <c r="AJ43" s="147"/>
      <c r="AK43" s="160"/>
      <c r="AL43" s="147"/>
      <c r="AM43" s="147"/>
      <c r="AN43" s="147"/>
      <c r="AO43" s="160"/>
      <c r="AP43" s="147"/>
      <c r="AQ43" s="147"/>
      <c r="AR43" s="147"/>
      <c r="AS43" s="160"/>
      <c r="AT43" s="147"/>
      <c r="AU43" s="147"/>
      <c r="AV43" s="147"/>
      <c r="AW43" s="160"/>
      <c r="AX43" s="161">
        <f t="shared" si="7"/>
        <v>0</v>
      </c>
      <c r="AY43" s="162">
        <f t="shared" si="10"/>
        <v>0</v>
      </c>
      <c r="AZ43" s="164"/>
      <c r="BA43" s="164"/>
      <c r="BB43" s="164"/>
      <c r="BC43" s="164"/>
      <c r="BD43" s="164"/>
      <c r="BE43" s="164"/>
      <c r="BF43" s="164"/>
      <c r="BG43" s="164"/>
      <c r="BH43" s="164"/>
      <c r="BI43" s="164"/>
      <c r="BJ43" s="164"/>
      <c r="BK43" s="164"/>
    </row>
    <row r="44" spans="1:63" ht="15">
      <c r="A44" s="147" t="s">
        <v>164</v>
      </c>
      <c r="B44" s="147"/>
      <c r="C44" s="147"/>
      <c r="D44" s="147"/>
      <c r="E44" s="160"/>
      <c r="F44" s="147"/>
      <c r="G44" s="147"/>
      <c r="H44" s="147"/>
      <c r="I44" s="160"/>
      <c r="J44" s="147"/>
      <c r="K44" s="147"/>
      <c r="L44" s="147"/>
      <c r="M44" s="160"/>
      <c r="N44" s="147"/>
      <c r="O44" s="147"/>
      <c r="P44" s="147"/>
      <c r="Q44" s="160"/>
      <c r="R44" s="161">
        <f t="shared" si="8"/>
        <v>0</v>
      </c>
      <c r="S44" s="162">
        <f t="shared" si="9"/>
        <v>0</v>
      </c>
      <c r="T44" s="163"/>
      <c r="U44" s="163"/>
      <c r="V44" s="163"/>
      <c r="W44" s="163"/>
      <c r="X44" s="163"/>
      <c r="Y44" s="164"/>
      <c r="Z44" s="164"/>
      <c r="AA44" s="164"/>
      <c r="AB44" s="164"/>
      <c r="AC44" s="164"/>
      <c r="AD44" s="164"/>
      <c r="AE44" s="164"/>
      <c r="AG44" s="147" t="s">
        <v>164</v>
      </c>
      <c r="AH44" s="147"/>
      <c r="AI44" s="147"/>
      <c r="AJ44" s="147"/>
      <c r="AK44" s="160"/>
      <c r="AL44" s="147"/>
      <c r="AM44" s="147"/>
      <c r="AN44" s="147"/>
      <c r="AO44" s="160"/>
      <c r="AP44" s="147"/>
      <c r="AQ44" s="147"/>
      <c r="AR44" s="147"/>
      <c r="AS44" s="160"/>
      <c r="AT44" s="147"/>
      <c r="AU44" s="147"/>
      <c r="AV44" s="147"/>
      <c r="AW44" s="160"/>
      <c r="AX44" s="161">
        <f t="shared" si="7"/>
        <v>0</v>
      </c>
      <c r="AY44" s="162">
        <f t="shared" si="10"/>
        <v>0</v>
      </c>
      <c r="AZ44" s="164"/>
      <c r="BA44" s="164"/>
      <c r="BB44" s="164"/>
      <c r="BC44" s="164"/>
      <c r="BD44" s="164"/>
      <c r="BE44" s="164"/>
      <c r="BF44" s="164"/>
      <c r="BG44" s="164"/>
      <c r="BH44" s="164"/>
      <c r="BI44" s="164"/>
      <c r="BJ44" s="164"/>
      <c r="BK44" s="164"/>
    </row>
    <row r="45" spans="1:63" ht="15">
      <c r="A45" s="147" t="s">
        <v>165</v>
      </c>
      <c r="B45" s="147"/>
      <c r="C45" s="147"/>
      <c r="D45" s="147"/>
      <c r="E45" s="160"/>
      <c r="F45" s="147"/>
      <c r="G45" s="147"/>
      <c r="H45" s="147"/>
      <c r="I45" s="160"/>
      <c r="J45" s="147"/>
      <c r="K45" s="147"/>
      <c r="L45" s="147"/>
      <c r="M45" s="160"/>
      <c r="N45" s="147"/>
      <c r="O45" s="147"/>
      <c r="P45" s="147"/>
      <c r="Q45" s="160"/>
      <c r="R45" s="161">
        <f t="shared" si="8"/>
        <v>0</v>
      </c>
      <c r="S45" s="162">
        <f t="shared" si="9"/>
        <v>0</v>
      </c>
      <c r="T45" s="163"/>
      <c r="U45" s="163"/>
      <c r="V45" s="163"/>
      <c r="W45" s="163"/>
      <c r="X45" s="163"/>
      <c r="Y45" s="164"/>
      <c r="Z45" s="164"/>
      <c r="AA45" s="164"/>
      <c r="AB45" s="164"/>
      <c r="AC45" s="164"/>
      <c r="AD45" s="164"/>
      <c r="AE45" s="164"/>
      <c r="AG45" s="147" t="s">
        <v>165</v>
      </c>
      <c r="AH45" s="147"/>
      <c r="AI45" s="147"/>
      <c r="AJ45" s="147">
        <v>1</v>
      </c>
      <c r="AK45" s="160"/>
      <c r="AL45" s="147">
        <v>1</v>
      </c>
      <c r="AM45" s="147">
        <v>1</v>
      </c>
      <c r="AN45" s="147"/>
      <c r="AO45" s="160"/>
      <c r="AP45" s="147"/>
      <c r="AQ45" s="147"/>
      <c r="AR45" s="147"/>
      <c r="AS45" s="160"/>
      <c r="AT45" s="147"/>
      <c r="AU45" s="147"/>
      <c r="AV45" s="147"/>
      <c r="AW45" s="160"/>
      <c r="AX45" s="161">
        <f t="shared" si="7"/>
        <v>3</v>
      </c>
      <c r="AY45" s="162">
        <f t="shared" si="10"/>
        <v>0</v>
      </c>
      <c r="AZ45" s="164"/>
      <c r="BA45" s="164"/>
      <c r="BB45" s="164"/>
      <c r="BC45" s="164"/>
      <c r="BD45" s="164"/>
      <c r="BE45" s="164"/>
      <c r="BF45" s="164"/>
      <c r="BG45" s="164"/>
      <c r="BH45" s="164"/>
      <c r="BI45" s="164"/>
      <c r="BJ45" s="164"/>
      <c r="BK45" s="164"/>
    </row>
    <row r="46" spans="1:63" ht="15">
      <c r="A46" s="147" t="s">
        <v>166</v>
      </c>
      <c r="B46" s="147"/>
      <c r="C46" s="147"/>
      <c r="D46" s="147"/>
      <c r="E46" s="160"/>
      <c r="F46" s="147"/>
      <c r="G46" s="147"/>
      <c r="H46" s="147"/>
      <c r="I46" s="160"/>
      <c r="J46" s="147"/>
      <c r="K46" s="147"/>
      <c r="L46" s="147"/>
      <c r="M46" s="160"/>
      <c r="N46" s="147"/>
      <c r="O46" s="147"/>
      <c r="P46" s="147"/>
      <c r="Q46" s="160"/>
      <c r="R46" s="161">
        <f t="shared" si="8"/>
        <v>0</v>
      </c>
      <c r="S46" s="162">
        <f t="shared" si="9"/>
        <v>0</v>
      </c>
      <c r="T46" s="163"/>
      <c r="U46" s="163"/>
      <c r="V46" s="163"/>
      <c r="W46" s="163"/>
      <c r="X46" s="163"/>
      <c r="Y46" s="164"/>
      <c r="Z46" s="164"/>
      <c r="AA46" s="164"/>
      <c r="AB46" s="164"/>
      <c r="AC46" s="164"/>
      <c r="AD46" s="164"/>
      <c r="AE46" s="164"/>
      <c r="AG46" s="147" t="s">
        <v>166</v>
      </c>
      <c r="AH46" s="147"/>
      <c r="AI46" s="147">
        <v>1</v>
      </c>
      <c r="AJ46" s="147">
        <v>1</v>
      </c>
      <c r="AK46" s="160"/>
      <c r="AL46" s="147"/>
      <c r="AM46" s="147">
        <v>1</v>
      </c>
      <c r="AN46" s="147"/>
      <c r="AO46" s="160"/>
      <c r="AP46" s="147"/>
      <c r="AQ46" s="147"/>
      <c r="AR46" s="147"/>
      <c r="AS46" s="160"/>
      <c r="AT46" s="147"/>
      <c r="AU46" s="147"/>
      <c r="AV46" s="147"/>
      <c r="AW46" s="160"/>
      <c r="AX46" s="161">
        <f t="shared" si="7"/>
        <v>3</v>
      </c>
      <c r="AY46" s="162">
        <f t="shared" si="10"/>
        <v>0</v>
      </c>
      <c r="AZ46" s="164"/>
      <c r="BA46" s="164"/>
      <c r="BB46" s="164"/>
      <c r="BC46" s="164"/>
      <c r="BD46" s="164"/>
      <c r="BE46" s="164"/>
      <c r="BF46" s="164"/>
      <c r="BG46" s="164"/>
      <c r="BH46" s="164"/>
      <c r="BI46" s="164"/>
      <c r="BJ46" s="164"/>
      <c r="BK46" s="164"/>
    </row>
    <row r="47" spans="1:63" ht="15">
      <c r="A47" s="147" t="s">
        <v>167</v>
      </c>
      <c r="B47" s="147"/>
      <c r="C47" s="147"/>
      <c r="D47" s="147"/>
      <c r="E47" s="160"/>
      <c r="F47" s="147"/>
      <c r="G47" s="147"/>
      <c r="H47" s="147"/>
      <c r="I47" s="160"/>
      <c r="J47" s="147"/>
      <c r="K47" s="147"/>
      <c r="L47" s="147"/>
      <c r="M47" s="160"/>
      <c r="N47" s="147"/>
      <c r="O47" s="147"/>
      <c r="P47" s="147"/>
      <c r="Q47" s="160"/>
      <c r="R47" s="161">
        <f t="shared" si="8"/>
        <v>0</v>
      </c>
      <c r="S47" s="162">
        <f t="shared" si="9"/>
        <v>0</v>
      </c>
      <c r="T47" s="163"/>
      <c r="U47" s="163"/>
      <c r="V47" s="163"/>
      <c r="W47" s="163"/>
      <c r="X47" s="163"/>
      <c r="Y47" s="164"/>
      <c r="Z47" s="164"/>
      <c r="AA47" s="164"/>
      <c r="AB47" s="164"/>
      <c r="AC47" s="164"/>
      <c r="AD47" s="164"/>
      <c r="AE47" s="164"/>
      <c r="AG47" s="147" t="s">
        <v>167</v>
      </c>
      <c r="AH47" s="147"/>
      <c r="AI47" s="147"/>
      <c r="AJ47" s="147"/>
      <c r="AK47" s="160"/>
      <c r="AL47" s="147"/>
      <c r="AM47" s="147"/>
      <c r="AN47" s="147"/>
      <c r="AO47" s="160"/>
      <c r="AP47" s="147"/>
      <c r="AQ47" s="147"/>
      <c r="AR47" s="147"/>
      <c r="AS47" s="160"/>
      <c r="AT47" s="147"/>
      <c r="AU47" s="147"/>
      <c r="AV47" s="147"/>
      <c r="AW47" s="160"/>
      <c r="AX47" s="161">
        <f t="shared" si="7"/>
        <v>0</v>
      </c>
      <c r="AY47" s="162">
        <f t="shared" si="10"/>
        <v>0</v>
      </c>
      <c r="AZ47" s="164"/>
      <c r="BA47" s="164"/>
      <c r="BB47" s="164"/>
      <c r="BC47" s="164"/>
      <c r="BD47" s="164"/>
      <c r="BE47" s="164"/>
      <c r="BF47" s="164"/>
      <c r="BG47" s="164"/>
      <c r="BH47" s="164"/>
      <c r="BI47" s="147"/>
      <c r="BJ47" s="147"/>
      <c r="BK47" s="147"/>
    </row>
    <row r="48" spans="1:63" ht="15">
      <c r="A48" s="147" t="s">
        <v>168</v>
      </c>
      <c r="B48" s="147"/>
      <c r="C48" s="147"/>
      <c r="D48" s="147"/>
      <c r="E48" s="160"/>
      <c r="F48" s="147"/>
      <c r="G48" s="147"/>
      <c r="H48" s="147"/>
      <c r="I48" s="160"/>
      <c r="J48" s="147"/>
      <c r="K48" s="147"/>
      <c r="L48" s="147"/>
      <c r="M48" s="160"/>
      <c r="N48" s="147"/>
      <c r="O48" s="147"/>
      <c r="P48" s="147"/>
      <c r="Q48" s="160"/>
      <c r="R48" s="161">
        <f t="shared" si="8"/>
        <v>0</v>
      </c>
      <c r="S48" s="162">
        <f t="shared" si="9"/>
        <v>0</v>
      </c>
      <c r="T48" s="163"/>
      <c r="U48" s="163"/>
      <c r="V48" s="163"/>
      <c r="W48" s="163"/>
      <c r="X48" s="163"/>
      <c r="Y48" s="164"/>
      <c r="Z48" s="164"/>
      <c r="AA48" s="164"/>
      <c r="AB48" s="164"/>
      <c r="AC48" s="164"/>
      <c r="AD48" s="164"/>
      <c r="AE48" s="164"/>
      <c r="AG48" s="147" t="s">
        <v>168</v>
      </c>
      <c r="AH48" s="147"/>
      <c r="AI48" s="147"/>
      <c r="AJ48" s="147"/>
      <c r="AK48" s="160"/>
      <c r="AL48" s="147"/>
      <c r="AM48" s="147"/>
      <c r="AN48" s="147"/>
      <c r="AO48" s="160"/>
      <c r="AP48" s="147"/>
      <c r="AQ48" s="147"/>
      <c r="AR48" s="147"/>
      <c r="AS48" s="160"/>
      <c r="AT48" s="147"/>
      <c r="AU48" s="147"/>
      <c r="AV48" s="147"/>
      <c r="AW48" s="160"/>
      <c r="AX48" s="161">
        <f t="shared" si="7"/>
        <v>0</v>
      </c>
      <c r="AY48" s="162">
        <f t="shared" si="10"/>
        <v>0</v>
      </c>
      <c r="AZ48" s="164"/>
      <c r="BA48" s="164"/>
      <c r="BB48" s="164"/>
      <c r="BC48" s="164"/>
      <c r="BD48" s="164"/>
      <c r="BE48" s="164"/>
      <c r="BF48" s="164"/>
      <c r="BG48" s="164"/>
      <c r="BH48" s="164"/>
      <c r="BI48" s="147"/>
      <c r="BJ48" s="147"/>
      <c r="BK48" s="147"/>
    </row>
    <row r="49" spans="1:63" ht="15">
      <c r="A49" s="147" t="s">
        <v>169</v>
      </c>
      <c r="B49" s="147"/>
      <c r="C49" s="147"/>
      <c r="D49" s="147"/>
      <c r="E49" s="160"/>
      <c r="F49" s="147"/>
      <c r="G49" s="147"/>
      <c r="H49" s="147"/>
      <c r="I49" s="160"/>
      <c r="J49" s="147"/>
      <c r="K49" s="147"/>
      <c r="L49" s="147"/>
      <c r="M49" s="160"/>
      <c r="N49" s="147"/>
      <c r="O49" s="147"/>
      <c r="P49" s="147"/>
      <c r="Q49" s="160"/>
      <c r="R49" s="161">
        <f t="shared" si="8"/>
        <v>0</v>
      </c>
      <c r="S49" s="162">
        <f t="shared" si="9"/>
        <v>0</v>
      </c>
      <c r="T49" s="163"/>
      <c r="U49" s="163"/>
      <c r="V49" s="163"/>
      <c r="W49" s="163"/>
      <c r="X49" s="163"/>
      <c r="Y49" s="164"/>
      <c r="Z49" s="164"/>
      <c r="AA49" s="164"/>
      <c r="AB49" s="164"/>
      <c r="AC49" s="164"/>
      <c r="AD49" s="164"/>
      <c r="AE49" s="164"/>
      <c r="AG49" s="147" t="s">
        <v>169</v>
      </c>
      <c r="AH49" s="147"/>
      <c r="AI49" s="147"/>
      <c r="AJ49" s="147"/>
      <c r="AK49" s="160"/>
      <c r="AL49" s="147">
        <v>1</v>
      </c>
      <c r="AM49" s="147">
        <v>1</v>
      </c>
      <c r="AN49" s="147"/>
      <c r="AO49" s="160"/>
      <c r="AP49" s="147"/>
      <c r="AQ49" s="147"/>
      <c r="AR49" s="147"/>
      <c r="AS49" s="160"/>
      <c r="AT49" s="147"/>
      <c r="AU49" s="147"/>
      <c r="AV49" s="147"/>
      <c r="AW49" s="160"/>
      <c r="AX49" s="161">
        <f t="shared" si="7"/>
        <v>2</v>
      </c>
      <c r="AY49" s="162">
        <f t="shared" si="10"/>
        <v>0</v>
      </c>
      <c r="AZ49" s="164"/>
      <c r="BA49" s="164"/>
      <c r="BB49" s="164"/>
      <c r="BC49" s="164"/>
      <c r="BD49" s="164"/>
      <c r="BE49" s="164"/>
      <c r="BF49" s="164"/>
      <c r="BG49" s="164"/>
      <c r="BH49" s="164"/>
      <c r="BI49" s="147"/>
      <c r="BJ49" s="147"/>
      <c r="BK49" s="147"/>
    </row>
    <row r="50" spans="1:63" ht="15">
      <c r="A50" s="147" t="s">
        <v>170</v>
      </c>
      <c r="B50" s="147"/>
      <c r="C50" s="147"/>
      <c r="D50" s="147"/>
      <c r="E50" s="160"/>
      <c r="F50" s="147"/>
      <c r="G50" s="147"/>
      <c r="H50" s="147"/>
      <c r="I50" s="160"/>
      <c r="J50" s="147"/>
      <c r="K50" s="147"/>
      <c r="L50" s="147"/>
      <c r="M50" s="160"/>
      <c r="N50" s="147"/>
      <c r="O50" s="147"/>
      <c r="P50" s="147"/>
      <c r="Q50" s="160"/>
      <c r="R50" s="161">
        <f t="shared" si="8"/>
        <v>0</v>
      </c>
      <c r="S50" s="162">
        <f t="shared" si="9"/>
        <v>0</v>
      </c>
      <c r="T50" s="163"/>
      <c r="U50" s="163"/>
      <c r="V50" s="163"/>
      <c r="W50" s="163"/>
      <c r="X50" s="163"/>
      <c r="Y50" s="164"/>
      <c r="Z50" s="164"/>
      <c r="AA50" s="164"/>
      <c r="AB50" s="164"/>
      <c r="AC50" s="164"/>
      <c r="AD50" s="164"/>
      <c r="AE50" s="164"/>
      <c r="AG50" s="147" t="s">
        <v>170</v>
      </c>
      <c r="AH50" s="147"/>
      <c r="AI50" s="147">
        <v>1</v>
      </c>
      <c r="AJ50" s="147"/>
      <c r="AK50" s="160"/>
      <c r="AL50" s="147"/>
      <c r="AM50" s="147"/>
      <c r="AN50" s="147"/>
      <c r="AO50" s="160"/>
      <c r="AP50" s="147"/>
      <c r="AQ50" s="147"/>
      <c r="AR50" s="147"/>
      <c r="AS50" s="160"/>
      <c r="AT50" s="147"/>
      <c r="AU50" s="147"/>
      <c r="AV50" s="147"/>
      <c r="AW50" s="160"/>
      <c r="AX50" s="161">
        <f t="shared" si="7"/>
        <v>1</v>
      </c>
      <c r="AY50" s="162">
        <f t="shared" si="10"/>
        <v>0</v>
      </c>
      <c r="AZ50" s="164"/>
      <c r="BA50" s="164"/>
      <c r="BB50" s="164"/>
      <c r="BC50" s="164"/>
      <c r="BD50" s="164"/>
      <c r="BE50" s="164"/>
      <c r="BF50" s="164"/>
      <c r="BG50" s="164"/>
      <c r="BH50" s="164"/>
      <c r="BI50" s="164"/>
      <c r="BJ50" s="164"/>
      <c r="BK50" s="164"/>
    </row>
    <row r="51" spans="1:63" ht="15">
      <c r="A51" s="147" t="s">
        <v>171</v>
      </c>
      <c r="B51" s="147"/>
      <c r="C51" s="147"/>
      <c r="D51" s="147"/>
      <c r="E51" s="160"/>
      <c r="F51" s="147"/>
      <c r="G51" s="147"/>
      <c r="H51" s="147"/>
      <c r="I51" s="160"/>
      <c r="J51" s="147"/>
      <c r="K51" s="147"/>
      <c r="L51" s="147"/>
      <c r="M51" s="160"/>
      <c r="N51" s="147"/>
      <c r="O51" s="147"/>
      <c r="P51" s="147"/>
      <c r="Q51" s="160"/>
      <c r="R51" s="161">
        <f t="shared" si="8"/>
        <v>0</v>
      </c>
      <c r="S51" s="162">
        <f t="shared" si="9"/>
        <v>0</v>
      </c>
      <c r="T51" s="163"/>
      <c r="U51" s="163"/>
      <c r="V51" s="163"/>
      <c r="W51" s="163"/>
      <c r="X51" s="163"/>
      <c r="Y51" s="164"/>
      <c r="Z51" s="164"/>
      <c r="AA51" s="164"/>
      <c r="AB51" s="164"/>
      <c r="AC51" s="164"/>
      <c r="AD51" s="164"/>
      <c r="AE51" s="164"/>
      <c r="AG51" s="147" t="s">
        <v>171</v>
      </c>
      <c r="AH51" s="147"/>
      <c r="AI51" s="147"/>
      <c r="AJ51" s="147"/>
      <c r="AK51" s="160"/>
      <c r="AL51" s="147"/>
      <c r="AM51" s="147"/>
      <c r="AN51" s="147"/>
      <c r="AO51" s="160"/>
      <c r="AP51" s="147"/>
      <c r="AQ51" s="147"/>
      <c r="AR51" s="147"/>
      <c r="AS51" s="160"/>
      <c r="AT51" s="147"/>
      <c r="AU51" s="147"/>
      <c r="AV51" s="147"/>
      <c r="AW51" s="160"/>
      <c r="AX51" s="161">
        <f t="shared" si="7"/>
        <v>0</v>
      </c>
      <c r="AY51" s="162">
        <f t="shared" si="10"/>
        <v>0</v>
      </c>
      <c r="AZ51" s="164"/>
      <c r="BA51" s="164"/>
      <c r="BB51" s="164"/>
      <c r="BC51" s="164"/>
      <c r="BD51" s="164"/>
      <c r="BE51" s="164"/>
      <c r="BF51" s="164"/>
      <c r="BG51" s="164"/>
      <c r="BH51" s="164"/>
      <c r="BI51" s="164"/>
      <c r="BJ51" s="164"/>
      <c r="BK51" s="164"/>
    </row>
    <row r="52" spans="1:63" ht="15">
      <c r="A52" s="147" t="s">
        <v>172</v>
      </c>
      <c r="B52" s="147"/>
      <c r="C52" s="147"/>
      <c r="D52" s="147"/>
      <c r="E52" s="160"/>
      <c r="F52" s="147"/>
      <c r="G52" s="147"/>
      <c r="H52" s="147"/>
      <c r="I52" s="160"/>
      <c r="J52" s="147"/>
      <c r="K52" s="147"/>
      <c r="L52" s="147"/>
      <c r="M52" s="160"/>
      <c r="N52" s="147"/>
      <c r="O52" s="147"/>
      <c r="P52" s="147"/>
      <c r="Q52" s="160"/>
      <c r="R52" s="161">
        <f t="shared" si="8"/>
        <v>0</v>
      </c>
      <c r="S52" s="162">
        <f t="shared" si="9"/>
        <v>0</v>
      </c>
      <c r="T52" s="163"/>
      <c r="U52" s="163"/>
      <c r="V52" s="163"/>
      <c r="W52" s="163"/>
      <c r="X52" s="163"/>
      <c r="Y52" s="164"/>
      <c r="Z52" s="164"/>
      <c r="AA52" s="164"/>
      <c r="AB52" s="164"/>
      <c r="AC52" s="164"/>
      <c r="AD52" s="164"/>
      <c r="AE52" s="164"/>
      <c r="AG52" s="147" t="s">
        <v>172</v>
      </c>
      <c r="AH52" s="147"/>
      <c r="AI52" s="147"/>
      <c r="AJ52" s="147">
        <v>1</v>
      </c>
      <c r="AK52" s="160"/>
      <c r="AL52" s="147">
        <v>1</v>
      </c>
      <c r="AM52" s="147">
        <v>1</v>
      </c>
      <c r="AN52" s="147"/>
      <c r="AO52" s="160"/>
      <c r="AP52" s="147"/>
      <c r="AQ52" s="147"/>
      <c r="AR52" s="147"/>
      <c r="AS52" s="160"/>
      <c r="AT52" s="147"/>
      <c r="AU52" s="147"/>
      <c r="AV52" s="147"/>
      <c r="AW52" s="160"/>
      <c r="AX52" s="161">
        <f t="shared" si="7"/>
        <v>3</v>
      </c>
      <c r="AY52" s="162">
        <f t="shared" si="10"/>
        <v>0</v>
      </c>
      <c r="AZ52" s="164"/>
      <c r="BA52" s="164"/>
      <c r="BB52" s="164"/>
      <c r="BC52" s="164"/>
      <c r="BD52" s="164"/>
      <c r="BE52" s="164"/>
      <c r="BF52" s="164"/>
      <c r="BG52" s="164"/>
      <c r="BH52" s="164"/>
      <c r="BI52" s="164"/>
      <c r="BJ52" s="164"/>
      <c r="BK52" s="164"/>
    </row>
    <row r="53" spans="1:63" ht="15">
      <c r="A53" s="147" t="s">
        <v>173</v>
      </c>
      <c r="B53" s="147"/>
      <c r="C53" s="147"/>
      <c r="D53" s="147"/>
      <c r="E53" s="160"/>
      <c r="F53" s="147"/>
      <c r="G53" s="147"/>
      <c r="H53" s="147"/>
      <c r="I53" s="160"/>
      <c r="J53" s="147"/>
      <c r="K53" s="147"/>
      <c r="L53" s="147"/>
      <c r="M53" s="160"/>
      <c r="N53" s="147"/>
      <c r="O53" s="147"/>
      <c r="P53" s="147"/>
      <c r="Q53" s="160"/>
      <c r="R53" s="161">
        <f t="shared" si="8"/>
        <v>0</v>
      </c>
      <c r="S53" s="162">
        <f t="shared" si="9"/>
        <v>0</v>
      </c>
      <c r="T53" s="163"/>
      <c r="U53" s="163"/>
      <c r="V53" s="163"/>
      <c r="W53" s="163"/>
      <c r="X53" s="163"/>
      <c r="Y53" s="164"/>
      <c r="Z53" s="164"/>
      <c r="AA53" s="164"/>
      <c r="AB53" s="164"/>
      <c r="AC53" s="164"/>
      <c r="AD53" s="164"/>
      <c r="AE53" s="164"/>
      <c r="AG53" s="147" t="s">
        <v>173</v>
      </c>
      <c r="AH53" s="147"/>
      <c r="AI53" s="147"/>
      <c r="AJ53" s="147"/>
      <c r="AK53" s="160"/>
      <c r="AL53" s="147"/>
      <c r="AM53" s="147"/>
      <c r="AN53" s="147"/>
      <c r="AO53" s="160"/>
      <c r="AP53" s="147"/>
      <c r="AQ53" s="147"/>
      <c r="AR53" s="147"/>
      <c r="AS53" s="160"/>
      <c r="AT53" s="147"/>
      <c r="AU53" s="147"/>
      <c r="AV53" s="147"/>
      <c r="AW53" s="160"/>
      <c r="AX53" s="161">
        <f t="shared" si="7"/>
        <v>0</v>
      </c>
      <c r="AY53" s="162">
        <f t="shared" si="10"/>
        <v>0</v>
      </c>
      <c r="AZ53" s="164"/>
      <c r="BA53" s="164"/>
      <c r="BB53" s="164"/>
      <c r="BC53" s="164"/>
      <c r="BD53" s="164"/>
      <c r="BE53" s="164"/>
      <c r="BF53" s="164"/>
      <c r="BG53" s="164"/>
      <c r="BH53" s="164"/>
      <c r="BI53" s="164"/>
      <c r="BJ53" s="164"/>
      <c r="BK53" s="164"/>
    </row>
    <row r="54" spans="1:63" ht="15">
      <c r="A54" s="147" t="s">
        <v>174</v>
      </c>
      <c r="B54" s="147"/>
      <c r="C54" s="147"/>
      <c r="D54" s="147"/>
      <c r="E54" s="160"/>
      <c r="F54" s="147"/>
      <c r="G54" s="147"/>
      <c r="H54" s="147"/>
      <c r="I54" s="160"/>
      <c r="J54" s="147"/>
      <c r="K54" s="147"/>
      <c r="L54" s="147"/>
      <c r="M54" s="160"/>
      <c r="N54" s="147"/>
      <c r="O54" s="147"/>
      <c r="P54" s="147"/>
      <c r="Q54" s="160"/>
      <c r="R54" s="161">
        <f t="shared" si="8"/>
        <v>0</v>
      </c>
      <c r="S54" s="162">
        <f t="shared" si="9"/>
        <v>0</v>
      </c>
      <c r="T54" s="163"/>
      <c r="U54" s="163"/>
      <c r="V54" s="163"/>
      <c r="W54" s="163"/>
      <c r="X54" s="163"/>
      <c r="Y54" s="164"/>
      <c r="Z54" s="164"/>
      <c r="AA54" s="164"/>
      <c r="AB54" s="164"/>
      <c r="AC54" s="164"/>
      <c r="AD54" s="164"/>
      <c r="AE54" s="164"/>
      <c r="AG54" s="147" t="s">
        <v>174</v>
      </c>
      <c r="AH54" s="147"/>
      <c r="AI54" s="147">
        <v>1</v>
      </c>
      <c r="AJ54" s="147">
        <v>1</v>
      </c>
      <c r="AK54" s="160"/>
      <c r="AL54" s="147">
        <v>1</v>
      </c>
      <c r="AM54" s="147">
        <v>1</v>
      </c>
      <c r="AN54" s="147"/>
      <c r="AO54" s="160"/>
      <c r="AP54" s="147"/>
      <c r="AQ54" s="147"/>
      <c r="AR54" s="147"/>
      <c r="AS54" s="160"/>
      <c r="AT54" s="147"/>
      <c r="AU54" s="147"/>
      <c r="AV54" s="147"/>
      <c r="AW54" s="160"/>
      <c r="AX54" s="161">
        <f t="shared" si="7"/>
        <v>4</v>
      </c>
      <c r="AY54" s="162">
        <f t="shared" si="10"/>
        <v>0</v>
      </c>
      <c r="AZ54" s="164"/>
      <c r="BA54" s="164"/>
      <c r="BB54" s="164"/>
      <c r="BC54" s="164"/>
      <c r="BD54" s="164"/>
      <c r="BE54" s="164"/>
      <c r="BF54" s="164"/>
      <c r="BG54" s="164"/>
      <c r="BH54" s="164"/>
      <c r="BI54" s="164"/>
      <c r="BJ54" s="164"/>
      <c r="BK54" s="164"/>
    </row>
    <row r="55" spans="1:63" ht="15">
      <c r="A55" s="147" t="s">
        <v>175</v>
      </c>
      <c r="B55" s="147"/>
      <c r="C55" s="147"/>
      <c r="D55" s="147"/>
      <c r="E55" s="160"/>
      <c r="F55" s="147"/>
      <c r="G55" s="147"/>
      <c r="H55" s="147"/>
      <c r="I55" s="160"/>
      <c r="J55" s="147"/>
      <c r="K55" s="147"/>
      <c r="L55" s="147"/>
      <c r="M55" s="160"/>
      <c r="N55" s="147"/>
      <c r="O55" s="147"/>
      <c r="P55" s="147"/>
      <c r="Q55" s="160"/>
      <c r="R55" s="161">
        <f t="shared" si="8"/>
        <v>0</v>
      </c>
      <c r="S55" s="162">
        <f t="shared" si="9"/>
        <v>0</v>
      </c>
      <c r="T55" s="163"/>
      <c r="U55" s="163"/>
      <c r="V55" s="163"/>
      <c r="W55" s="163"/>
      <c r="X55" s="163"/>
      <c r="Y55" s="164"/>
      <c r="Z55" s="164"/>
      <c r="AA55" s="164"/>
      <c r="AB55" s="164"/>
      <c r="AC55" s="164"/>
      <c r="AD55" s="164"/>
      <c r="AE55" s="164"/>
      <c r="AG55" s="147" t="s">
        <v>175</v>
      </c>
      <c r="AH55" s="147"/>
      <c r="AI55" s="147">
        <v>1</v>
      </c>
      <c r="AJ55" s="147">
        <v>1</v>
      </c>
      <c r="AK55" s="160"/>
      <c r="AL55" s="147">
        <v>1</v>
      </c>
      <c r="AM55" s="147">
        <v>1</v>
      </c>
      <c r="AN55" s="147"/>
      <c r="AO55" s="160"/>
      <c r="AP55" s="147"/>
      <c r="AQ55" s="147"/>
      <c r="AR55" s="147"/>
      <c r="AS55" s="160"/>
      <c r="AT55" s="147"/>
      <c r="AU55" s="147"/>
      <c r="AV55" s="147"/>
      <c r="AW55" s="160"/>
      <c r="AX55" s="161">
        <f t="shared" si="7"/>
        <v>4</v>
      </c>
      <c r="AY55" s="162">
        <f t="shared" si="10"/>
        <v>0</v>
      </c>
      <c r="AZ55" s="164"/>
      <c r="BA55" s="164"/>
      <c r="BB55" s="164"/>
      <c r="BC55" s="164"/>
      <c r="BD55" s="164"/>
      <c r="BE55" s="164"/>
      <c r="BF55" s="164"/>
      <c r="BG55" s="164"/>
      <c r="BH55" s="164"/>
      <c r="BI55" s="164"/>
      <c r="BJ55" s="164"/>
      <c r="BK55" s="164"/>
    </row>
    <row r="56" spans="1:63" ht="15">
      <c r="A56" s="147" t="s">
        <v>176</v>
      </c>
      <c r="B56" s="147"/>
      <c r="C56" s="147"/>
      <c r="D56" s="147"/>
      <c r="E56" s="160"/>
      <c r="F56" s="147"/>
      <c r="G56" s="147"/>
      <c r="H56" s="147"/>
      <c r="I56" s="160"/>
      <c r="J56" s="147"/>
      <c r="K56" s="147"/>
      <c r="L56" s="147"/>
      <c r="M56" s="160"/>
      <c r="N56" s="147"/>
      <c r="O56" s="147"/>
      <c r="P56" s="147"/>
      <c r="Q56" s="160"/>
      <c r="R56" s="161">
        <f t="shared" si="8"/>
        <v>0</v>
      </c>
      <c r="S56" s="162">
        <f t="shared" si="9"/>
        <v>0</v>
      </c>
      <c r="T56" s="163"/>
      <c r="U56" s="163"/>
      <c r="V56" s="163"/>
      <c r="W56" s="163"/>
      <c r="X56" s="163"/>
      <c r="Y56" s="164"/>
      <c r="Z56" s="164"/>
      <c r="AA56" s="164"/>
      <c r="AB56" s="164"/>
      <c r="AC56" s="164"/>
      <c r="AD56" s="164"/>
      <c r="AE56" s="164"/>
      <c r="AG56" s="147" t="s">
        <v>176</v>
      </c>
      <c r="AH56" s="147"/>
      <c r="AI56" s="147">
        <v>1</v>
      </c>
      <c r="AJ56" s="147"/>
      <c r="AK56" s="160"/>
      <c r="AL56" s="147"/>
      <c r="AM56" s="147"/>
      <c r="AN56" s="147"/>
      <c r="AO56" s="160"/>
      <c r="AP56" s="147"/>
      <c r="AQ56" s="147"/>
      <c r="AR56" s="147"/>
      <c r="AS56" s="160"/>
      <c r="AT56" s="147"/>
      <c r="AU56" s="147"/>
      <c r="AV56" s="147"/>
      <c r="AW56" s="160"/>
      <c r="AX56" s="161">
        <f t="shared" si="7"/>
        <v>1</v>
      </c>
      <c r="AY56" s="162">
        <f t="shared" si="10"/>
        <v>0</v>
      </c>
      <c r="AZ56" s="164"/>
      <c r="BA56" s="164"/>
      <c r="BB56" s="164"/>
      <c r="BC56" s="164"/>
      <c r="BD56" s="164"/>
      <c r="BE56" s="164"/>
      <c r="BF56" s="164"/>
      <c r="BG56" s="164"/>
      <c r="BH56" s="164"/>
      <c r="BI56" s="164"/>
      <c r="BJ56" s="164"/>
      <c r="BK56" s="164"/>
    </row>
    <row r="57" spans="1:63" ht="15">
      <c r="A57" s="147" t="s">
        <v>177</v>
      </c>
      <c r="B57" s="147"/>
      <c r="C57" s="147"/>
      <c r="D57" s="147"/>
      <c r="E57" s="160"/>
      <c r="F57" s="147"/>
      <c r="G57" s="147"/>
      <c r="H57" s="147"/>
      <c r="I57" s="160"/>
      <c r="J57" s="147"/>
      <c r="K57" s="147"/>
      <c r="L57" s="147"/>
      <c r="M57" s="160"/>
      <c r="N57" s="147"/>
      <c r="O57" s="147"/>
      <c r="P57" s="147"/>
      <c r="Q57" s="160"/>
      <c r="R57" s="161">
        <f t="shared" si="8"/>
        <v>0</v>
      </c>
      <c r="S57" s="162">
        <f t="shared" si="9"/>
        <v>0</v>
      </c>
      <c r="T57" s="163"/>
      <c r="U57" s="163"/>
      <c r="V57" s="163"/>
      <c r="W57" s="163"/>
      <c r="X57" s="163"/>
      <c r="Y57" s="164"/>
      <c r="Z57" s="164"/>
      <c r="AA57" s="164"/>
      <c r="AB57" s="164"/>
      <c r="AC57" s="164"/>
      <c r="AD57" s="164"/>
      <c r="AE57" s="164"/>
      <c r="AG57" s="147" t="s">
        <v>177</v>
      </c>
      <c r="AH57" s="147"/>
      <c r="AI57" s="147">
        <v>1</v>
      </c>
      <c r="AJ57" s="147">
        <v>1</v>
      </c>
      <c r="AK57" s="160"/>
      <c r="AL57" s="147"/>
      <c r="AM57" s="147">
        <v>1</v>
      </c>
      <c r="AN57" s="147"/>
      <c r="AO57" s="160"/>
      <c r="AP57" s="147"/>
      <c r="AQ57" s="147"/>
      <c r="AR57" s="147"/>
      <c r="AS57" s="160"/>
      <c r="AT57" s="147"/>
      <c r="AU57" s="147"/>
      <c r="AV57" s="147"/>
      <c r="AW57" s="160"/>
      <c r="AX57" s="161">
        <f t="shared" si="7"/>
        <v>3</v>
      </c>
      <c r="AY57" s="162">
        <f t="shared" si="10"/>
        <v>0</v>
      </c>
      <c r="AZ57" s="164"/>
      <c r="BA57" s="164"/>
      <c r="BB57" s="164"/>
      <c r="BC57" s="164"/>
      <c r="BD57" s="164"/>
      <c r="BE57" s="164"/>
      <c r="BF57" s="164"/>
      <c r="BG57" s="164"/>
      <c r="BH57" s="164"/>
      <c r="BI57" s="164"/>
      <c r="BJ57" s="164"/>
      <c r="BK57" s="164"/>
    </row>
    <row r="58" spans="1:63" ht="15">
      <c r="A58" s="147" t="s">
        <v>178</v>
      </c>
      <c r="B58" s="147"/>
      <c r="C58" s="147"/>
      <c r="D58" s="147"/>
      <c r="E58" s="160"/>
      <c r="F58" s="147"/>
      <c r="G58" s="147"/>
      <c r="H58" s="147"/>
      <c r="I58" s="160"/>
      <c r="J58" s="147"/>
      <c r="K58" s="147"/>
      <c r="L58" s="147"/>
      <c r="M58" s="160"/>
      <c r="N58" s="147"/>
      <c r="O58" s="147"/>
      <c r="P58" s="147"/>
      <c r="Q58" s="160"/>
      <c r="R58" s="161">
        <f t="shared" si="8"/>
        <v>0</v>
      </c>
      <c r="S58" s="162">
        <f t="shared" si="9"/>
        <v>0</v>
      </c>
      <c r="T58" s="163"/>
      <c r="U58" s="163"/>
      <c r="V58" s="163"/>
      <c r="W58" s="163"/>
      <c r="X58" s="163"/>
      <c r="Y58" s="164"/>
      <c r="Z58" s="164"/>
      <c r="AA58" s="164"/>
      <c r="AB58" s="164"/>
      <c r="AC58" s="164"/>
      <c r="AD58" s="164"/>
      <c r="AE58" s="164"/>
      <c r="AG58" s="147" t="s">
        <v>178</v>
      </c>
      <c r="AH58" s="147"/>
      <c r="AI58" s="147"/>
      <c r="AJ58" s="147"/>
      <c r="AK58" s="160"/>
      <c r="AL58" s="147"/>
      <c r="AM58" s="147"/>
      <c r="AN58" s="147"/>
      <c r="AO58" s="160"/>
      <c r="AP58" s="147"/>
      <c r="AQ58" s="147"/>
      <c r="AR58" s="147"/>
      <c r="AS58" s="160"/>
      <c r="AT58" s="147"/>
      <c r="AU58" s="147"/>
      <c r="AV58" s="147"/>
      <c r="AW58" s="160"/>
      <c r="AX58" s="161">
        <f t="shared" si="7"/>
        <v>0</v>
      </c>
      <c r="AY58" s="162">
        <f t="shared" si="10"/>
        <v>0</v>
      </c>
      <c r="AZ58" s="164"/>
      <c r="BA58" s="164"/>
      <c r="BB58" s="164"/>
      <c r="BC58" s="164"/>
      <c r="BD58" s="164"/>
      <c r="BE58" s="164"/>
      <c r="BF58" s="164"/>
      <c r="BG58" s="164"/>
      <c r="BH58" s="164"/>
      <c r="BI58" s="164"/>
      <c r="BJ58" s="164"/>
      <c r="BK58" s="164"/>
    </row>
    <row r="59" spans="1:63" ht="15">
      <c r="A59" s="147" t="s">
        <v>179</v>
      </c>
      <c r="B59" s="147"/>
      <c r="C59" s="147"/>
      <c r="D59" s="147"/>
      <c r="E59" s="160"/>
      <c r="F59" s="147"/>
      <c r="G59" s="147"/>
      <c r="H59" s="147"/>
      <c r="I59" s="160"/>
      <c r="J59" s="147"/>
      <c r="K59" s="147"/>
      <c r="L59" s="147"/>
      <c r="M59" s="160"/>
      <c r="N59" s="147"/>
      <c r="O59" s="147"/>
      <c r="P59" s="147"/>
      <c r="Q59" s="160"/>
      <c r="R59" s="161">
        <f t="shared" si="8"/>
        <v>0</v>
      </c>
      <c r="S59" s="162">
        <f t="shared" si="9"/>
        <v>0</v>
      </c>
      <c r="T59" s="163"/>
      <c r="U59" s="163"/>
      <c r="V59" s="163"/>
      <c r="W59" s="163"/>
      <c r="X59" s="163"/>
      <c r="Y59" s="164"/>
      <c r="Z59" s="164"/>
      <c r="AA59" s="164"/>
      <c r="AB59" s="164"/>
      <c r="AC59" s="164"/>
      <c r="AD59" s="164"/>
      <c r="AE59" s="164"/>
      <c r="AG59" s="147" t="s">
        <v>179</v>
      </c>
      <c r="AH59" s="147"/>
      <c r="AI59" s="147">
        <v>1</v>
      </c>
      <c r="AJ59" s="147">
        <v>1</v>
      </c>
      <c r="AK59" s="160"/>
      <c r="AL59" s="147">
        <v>1</v>
      </c>
      <c r="AM59" s="147">
        <v>1</v>
      </c>
      <c r="AN59" s="147"/>
      <c r="AO59" s="160"/>
      <c r="AP59" s="147"/>
      <c r="AQ59" s="147"/>
      <c r="AR59" s="147"/>
      <c r="AS59" s="160"/>
      <c r="AT59" s="147"/>
      <c r="AU59" s="147"/>
      <c r="AV59" s="147"/>
      <c r="AW59" s="160"/>
      <c r="AX59" s="161">
        <f t="shared" si="7"/>
        <v>4</v>
      </c>
      <c r="AY59" s="162">
        <f t="shared" si="10"/>
        <v>0</v>
      </c>
      <c r="AZ59" s="164"/>
      <c r="BA59" s="164"/>
      <c r="BB59" s="164"/>
      <c r="BC59" s="164"/>
      <c r="BD59" s="164"/>
      <c r="BE59" s="164"/>
      <c r="BF59" s="164"/>
      <c r="BG59" s="164"/>
      <c r="BH59" s="164"/>
      <c r="BI59" s="164"/>
      <c r="BJ59" s="164"/>
      <c r="BK59" s="164"/>
    </row>
    <row r="60" spans="1:63" ht="15">
      <c r="A60" s="165" t="s">
        <v>180</v>
      </c>
      <c r="B60" s="166">
        <f aca="true" t="shared" si="11" ref="B60:Q60">SUM(B39:B59)</f>
        <v>0</v>
      </c>
      <c r="C60" s="166">
        <f t="shared" si="11"/>
        <v>5</v>
      </c>
      <c r="D60" s="166">
        <f t="shared" si="11"/>
        <v>10</v>
      </c>
      <c r="E60" s="167">
        <f t="shared" si="11"/>
        <v>162613000</v>
      </c>
      <c r="F60" s="166">
        <f t="shared" si="11"/>
        <v>10</v>
      </c>
      <c r="G60" s="166">
        <f t="shared" si="11"/>
        <v>10</v>
      </c>
      <c r="H60" s="166">
        <f t="shared" si="11"/>
        <v>5</v>
      </c>
      <c r="I60" s="167">
        <f t="shared" si="11"/>
        <v>0</v>
      </c>
      <c r="J60" s="166">
        <f t="shared" si="11"/>
        <v>5</v>
      </c>
      <c r="K60" s="166">
        <f t="shared" si="11"/>
        <v>10</v>
      </c>
      <c r="L60" s="166">
        <f t="shared" si="11"/>
        <v>15</v>
      </c>
      <c r="M60" s="167">
        <f t="shared" si="11"/>
        <v>0</v>
      </c>
      <c r="N60" s="166">
        <f t="shared" si="11"/>
        <v>10</v>
      </c>
      <c r="O60" s="166">
        <f t="shared" si="11"/>
        <v>10</v>
      </c>
      <c r="P60" s="166">
        <f t="shared" si="11"/>
        <v>5</v>
      </c>
      <c r="Q60" s="167">
        <f t="shared" si="11"/>
        <v>0</v>
      </c>
      <c r="R60" s="166">
        <f aca="true" t="shared" si="12" ref="R60:AE60">SUM(R39:R59)</f>
        <v>19</v>
      </c>
      <c r="S60" s="162">
        <f t="shared" si="12"/>
        <v>162613000</v>
      </c>
      <c r="T60" s="166">
        <f t="shared" si="12"/>
        <v>0</v>
      </c>
      <c r="U60" s="166">
        <f t="shared" si="12"/>
        <v>0</v>
      </c>
      <c r="V60" s="166">
        <f t="shared" si="12"/>
        <v>0</v>
      </c>
      <c r="W60" s="166">
        <f t="shared" si="12"/>
        <v>0</v>
      </c>
      <c r="X60" s="166">
        <f t="shared" si="12"/>
        <v>0</v>
      </c>
      <c r="Y60" s="166">
        <f t="shared" si="12"/>
        <v>0</v>
      </c>
      <c r="Z60" s="166">
        <f t="shared" si="12"/>
        <v>0</v>
      </c>
      <c r="AA60" s="166">
        <f t="shared" si="12"/>
        <v>0</v>
      </c>
      <c r="AB60" s="166">
        <f t="shared" si="12"/>
        <v>0</v>
      </c>
      <c r="AC60" s="166">
        <f t="shared" si="12"/>
        <v>0</v>
      </c>
      <c r="AD60" s="166">
        <f t="shared" si="12"/>
        <v>0</v>
      </c>
      <c r="AE60" s="166">
        <f t="shared" si="12"/>
        <v>0</v>
      </c>
      <c r="AG60" s="165" t="s">
        <v>180</v>
      </c>
      <c r="AH60" s="166">
        <f aca="true" t="shared" si="13" ref="AH60:AW60">SUM(AH39:AH59)</f>
        <v>0</v>
      </c>
      <c r="AI60" s="166">
        <f t="shared" si="13"/>
        <v>7</v>
      </c>
      <c r="AJ60" s="166">
        <f t="shared" si="13"/>
        <v>9</v>
      </c>
      <c r="AK60" s="167">
        <f t="shared" si="13"/>
        <v>91773000</v>
      </c>
      <c r="AL60" s="166">
        <f t="shared" si="13"/>
        <v>6</v>
      </c>
      <c r="AM60" s="166">
        <f t="shared" si="13"/>
        <v>10</v>
      </c>
      <c r="AN60" s="166">
        <f t="shared" si="13"/>
        <v>0</v>
      </c>
      <c r="AO60" s="167">
        <f t="shared" si="13"/>
        <v>0</v>
      </c>
      <c r="AP60" s="166">
        <f t="shared" si="13"/>
        <v>0</v>
      </c>
      <c r="AQ60" s="166">
        <f t="shared" si="13"/>
        <v>0</v>
      </c>
      <c r="AR60" s="166">
        <f t="shared" si="13"/>
        <v>0</v>
      </c>
      <c r="AS60" s="167">
        <f t="shared" si="13"/>
        <v>0</v>
      </c>
      <c r="AT60" s="166">
        <f t="shared" si="13"/>
        <v>0</v>
      </c>
      <c r="AU60" s="166">
        <f t="shared" si="13"/>
        <v>0</v>
      </c>
      <c r="AV60" s="166">
        <f t="shared" si="13"/>
        <v>0</v>
      </c>
      <c r="AW60" s="167">
        <f t="shared" si="13"/>
        <v>0</v>
      </c>
      <c r="AX60" s="168">
        <f aca="true" t="shared" si="14" ref="AX60:BK60">SUM(AX39:AX59)</f>
        <v>32</v>
      </c>
      <c r="AY60" s="169">
        <f t="shared" si="14"/>
        <v>91773000</v>
      </c>
      <c r="AZ60" s="166">
        <f t="shared" si="14"/>
        <v>0</v>
      </c>
      <c r="BA60" s="166">
        <f t="shared" si="14"/>
        <v>0</v>
      </c>
      <c r="BB60" s="166">
        <f t="shared" si="14"/>
        <v>0</v>
      </c>
      <c r="BC60" s="166">
        <f t="shared" si="14"/>
        <v>0</v>
      </c>
      <c r="BD60" s="166">
        <f t="shared" si="14"/>
        <v>0</v>
      </c>
      <c r="BE60" s="166">
        <f t="shared" si="14"/>
        <v>0</v>
      </c>
      <c r="BF60" s="166">
        <f t="shared" si="14"/>
        <v>0</v>
      </c>
      <c r="BG60" s="166">
        <f t="shared" si="14"/>
        <v>0</v>
      </c>
      <c r="BH60" s="166">
        <f t="shared" si="14"/>
        <v>0</v>
      </c>
      <c r="BI60" s="166">
        <f t="shared" si="14"/>
        <v>0</v>
      </c>
      <c r="BJ60" s="166">
        <f t="shared" si="14"/>
        <v>0</v>
      </c>
      <c r="BK60" s="166">
        <f t="shared" si="14"/>
        <v>0</v>
      </c>
    </row>
    <row r="62" spans="1:63" ht="31.5" customHeight="1">
      <c r="A62" s="149" t="s">
        <v>139</v>
      </c>
      <c r="B62" s="716"/>
      <c r="C62" s="716"/>
      <c r="D62" s="716"/>
      <c r="E62" s="716"/>
      <c r="F62" s="716"/>
      <c r="G62" s="716"/>
      <c r="H62" s="716"/>
      <c r="I62" s="716"/>
      <c r="J62" s="716"/>
      <c r="K62" s="716"/>
      <c r="L62" s="716"/>
      <c r="M62" s="716"/>
      <c r="N62" s="716"/>
      <c r="O62" s="716"/>
      <c r="P62" s="716"/>
      <c r="Q62" s="716"/>
      <c r="R62" s="716"/>
      <c r="S62" s="716"/>
      <c r="T62" s="716"/>
      <c r="U62" s="716"/>
      <c r="V62" s="716"/>
      <c r="W62" s="716"/>
      <c r="X62" s="716"/>
      <c r="Y62" s="716"/>
      <c r="Z62" s="716"/>
      <c r="AA62" s="716"/>
      <c r="AB62" s="716"/>
      <c r="AC62" s="716"/>
      <c r="AD62" s="716"/>
      <c r="AE62" s="716"/>
      <c r="AF62" s="716"/>
      <c r="AG62" s="716"/>
      <c r="AH62" s="716"/>
      <c r="AI62" s="716"/>
      <c r="AJ62" s="716"/>
      <c r="AK62" s="716"/>
      <c r="AL62" s="716"/>
      <c r="AM62" s="716"/>
      <c r="AN62" s="716"/>
      <c r="AO62" s="716"/>
      <c r="AP62" s="716"/>
      <c r="AQ62" s="716"/>
      <c r="AR62" s="716"/>
      <c r="AS62" s="716"/>
      <c r="AT62" s="716"/>
      <c r="AU62" s="716"/>
      <c r="AV62" s="716"/>
      <c r="AW62" s="716"/>
      <c r="AX62" s="716"/>
      <c r="AY62" s="716"/>
      <c r="AZ62" s="716"/>
      <c r="BA62" s="716"/>
      <c r="BB62" s="716"/>
      <c r="BC62" s="716"/>
      <c r="BD62" s="716"/>
      <c r="BE62" s="716"/>
      <c r="BF62" s="716"/>
      <c r="BG62" s="716"/>
      <c r="BH62" s="716"/>
      <c r="BI62" s="716"/>
      <c r="BJ62" s="716"/>
      <c r="BK62" s="716"/>
    </row>
    <row r="63" spans="1:63" ht="31.5" customHeight="1">
      <c r="A63" s="150" t="s">
        <v>140</v>
      </c>
      <c r="B63" s="711" t="s">
        <v>124</v>
      </c>
      <c r="C63" s="713"/>
      <c r="D63" s="713"/>
      <c r="E63" s="713"/>
      <c r="F63" s="713"/>
      <c r="G63" s="713"/>
      <c r="H63" s="713"/>
      <c r="I63" s="713"/>
      <c r="J63" s="713"/>
      <c r="K63" s="713"/>
      <c r="L63" s="713"/>
      <c r="M63" s="713"/>
      <c r="N63" s="713"/>
      <c r="O63" s="713"/>
      <c r="P63" s="713"/>
      <c r="Q63" s="713"/>
      <c r="R63" s="713"/>
      <c r="S63" s="713"/>
      <c r="T63" s="713"/>
      <c r="U63" s="713"/>
      <c r="V63" s="713"/>
      <c r="W63" s="713"/>
      <c r="X63" s="713"/>
      <c r="Y63" s="713"/>
      <c r="Z63" s="713"/>
      <c r="AA63" s="713"/>
      <c r="AB63" s="713"/>
      <c r="AC63" s="713"/>
      <c r="AD63" s="713"/>
      <c r="AE63" s="713"/>
      <c r="AF63" s="713"/>
      <c r="AG63" s="713"/>
      <c r="AH63" s="713"/>
      <c r="AI63" s="713"/>
      <c r="AJ63" s="713"/>
      <c r="AK63" s="713"/>
      <c r="AL63" s="713"/>
      <c r="AM63" s="713"/>
      <c r="AN63" s="713"/>
      <c r="AO63" s="713"/>
      <c r="AP63" s="713"/>
      <c r="AQ63" s="713"/>
      <c r="AR63" s="713"/>
      <c r="AS63" s="713"/>
      <c r="AT63" s="713"/>
      <c r="AU63" s="713"/>
      <c r="AV63" s="713"/>
      <c r="AW63" s="713"/>
      <c r="AX63" s="713"/>
      <c r="AY63" s="713"/>
      <c r="AZ63" s="713"/>
      <c r="BA63" s="713"/>
      <c r="BB63" s="713"/>
      <c r="BC63" s="713"/>
      <c r="BD63" s="713"/>
      <c r="BE63" s="713"/>
      <c r="BF63" s="713"/>
      <c r="BG63" s="713"/>
      <c r="BH63" s="713"/>
      <c r="BI63" s="713"/>
      <c r="BJ63" s="713"/>
      <c r="BK63" s="712"/>
    </row>
    <row r="65" spans="1:63" ht="30" customHeight="1">
      <c r="A65" s="714" t="s">
        <v>141</v>
      </c>
      <c r="B65" s="151" t="s">
        <v>35</v>
      </c>
      <c r="C65" s="151" t="s">
        <v>36</v>
      </c>
      <c r="D65" s="711" t="s">
        <v>37</v>
      </c>
      <c r="E65" s="712"/>
      <c r="F65" s="151" t="s">
        <v>38</v>
      </c>
      <c r="G65" s="151" t="s">
        <v>39</v>
      </c>
      <c r="H65" s="711" t="s">
        <v>40</v>
      </c>
      <c r="I65" s="712"/>
      <c r="J65" s="151" t="s">
        <v>41</v>
      </c>
      <c r="K65" s="151" t="s">
        <v>42</v>
      </c>
      <c r="L65" s="711" t="s">
        <v>43</v>
      </c>
      <c r="M65" s="712"/>
      <c r="N65" s="151" t="s">
        <v>44</v>
      </c>
      <c r="O65" s="151" t="s">
        <v>45</v>
      </c>
      <c r="P65" s="711" t="s">
        <v>46</v>
      </c>
      <c r="Q65" s="712"/>
      <c r="R65" s="711" t="s">
        <v>142</v>
      </c>
      <c r="S65" s="712"/>
      <c r="T65" s="711" t="s">
        <v>143</v>
      </c>
      <c r="U65" s="713"/>
      <c r="V65" s="713"/>
      <c r="W65" s="713"/>
      <c r="X65" s="713"/>
      <c r="Y65" s="712"/>
      <c r="Z65" s="711" t="s">
        <v>144</v>
      </c>
      <c r="AA65" s="713"/>
      <c r="AB65" s="713"/>
      <c r="AC65" s="713"/>
      <c r="AD65" s="713"/>
      <c r="AE65" s="712"/>
      <c r="AG65" s="714" t="s">
        <v>141</v>
      </c>
      <c r="AH65" s="151" t="s">
        <v>35</v>
      </c>
      <c r="AI65" s="151" t="s">
        <v>36</v>
      </c>
      <c r="AJ65" s="711" t="s">
        <v>37</v>
      </c>
      <c r="AK65" s="712"/>
      <c r="AL65" s="151" t="s">
        <v>38</v>
      </c>
      <c r="AM65" s="151" t="s">
        <v>39</v>
      </c>
      <c r="AN65" s="711" t="s">
        <v>40</v>
      </c>
      <c r="AO65" s="712"/>
      <c r="AP65" s="151" t="s">
        <v>41</v>
      </c>
      <c r="AQ65" s="151" t="s">
        <v>42</v>
      </c>
      <c r="AR65" s="711" t="s">
        <v>43</v>
      </c>
      <c r="AS65" s="712"/>
      <c r="AT65" s="151" t="s">
        <v>44</v>
      </c>
      <c r="AU65" s="151" t="s">
        <v>45</v>
      </c>
      <c r="AV65" s="711" t="s">
        <v>46</v>
      </c>
      <c r="AW65" s="712"/>
      <c r="AX65" s="711" t="s">
        <v>142</v>
      </c>
      <c r="AY65" s="712"/>
      <c r="AZ65" s="711" t="s">
        <v>143</v>
      </c>
      <c r="BA65" s="713"/>
      <c r="BB65" s="713"/>
      <c r="BC65" s="713"/>
      <c r="BD65" s="713"/>
      <c r="BE65" s="712"/>
      <c r="BF65" s="711" t="s">
        <v>144</v>
      </c>
      <c r="BG65" s="713"/>
      <c r="BH65" s="713"/>
      <c r="BI65" s="713"/>
      <c r="BJ65" s="713"/>
      <c r="BK65" s="712"/>
    </row>
    <row r="66" spans="1:63" ht="36" customHeight="1">
      <c r="A66" s="715"/>
      <c r="B66" s="154" t="s">
        <v>145</v>
      </c>
      <c r="C66" s="154" t="s">
        <v>145</v>
      </c>
      <c r="D66" s="154" t="s">
        <v>145</v>
      </c>
      <c r="E66" s="154" t="s">
        <v>146</v>
      </c>
      <c r="F66" s="154" t="s">
        <v>145</v>
      </c>
      <c r="G66" s="154" t="s">
        <v>145</v>
      </c>
      <c r="H66" s="154" t="s">
        <v>145</v>
      </c>
      <c r="I66" s="154" t="s">
        <v>146</v>
      </c>
      <c r="J66" s="154" t="s">
        <v>145</v>
      </c>
      <c r="K66" s="154" t="s">
        <v>145</v>
      </c>
      <c r="L66" s="154" t="s">
        <v>145</v>
      </c>
      <c r="M66" s="154" t="s">
        <v>146</v>
      </c>
      <c r="N66" s="154" t="s">
        <v>145</v>
      </c>
      <c r="O66" s="154" t="s">
        <v>145</v>
      </c>
      <c r="P66" s="154" t="s">
        <v>145</v>
      </c>
      <c r="Q66" s="154" t="s">
        <v>146</v>
      </c>
      <c r="R66" s="154" t="s">
        <v>145</v>
      </c>
      <c r="S66" s="154" t="s">
        <v>146</v>
      </c>
      <c r="T66" s="155" t="s">
        <v>147</v>
      </c>
      <c r="U66" s="155" t="s">
        <v>148</v>
      </c>
      <c r="V66" s="155" t="s">
        <v>149</v>
      </c>
      <c r="W66" s="155" t="s">
        <v>150</v>
      </c>
      <c r="X66" s="156" t="s">
        <v>151</v>
      </c>
      <c r="Y66" s="155" t="s">
        <v>152</v>
      </c>
      <c r="Z66" s="154" t="s">
        <v>153</v>
      </c>
      <c r="AA66" s="157" t="s">
        <v>154</v>
      </c>
      <c r="AB66" s="154" t="s">
        <v>155</v>
      </c>
      <c r="AC66" s="154" t="s">
        <v>156</v>
      </c>
      <c r="AD66" s="154" t="s">
        <v>157</v>
      </c>
      <c r="AE66" s="154" t="s">
        <v>158</v>
      </c>
      <c r="AG66" s="715"/>
      <c r="AH66" s="154" t="s">
        <v>145</v>
      </c>
      <c r="AI66" s="154" t="s">
        <v>145</v>
      </c>
      <c r="AJ66" s="154" t="s">
        <v>145</v>
      </c>
      <c r="AK66" s="154" t="s">
        <v>146</v>
      </c>
      <c r="AL66" s="154" t="s">
        <v>145</v>
      </c>
      <c r="AM66" s="154" t="s">
        <v>145</v>
      </c>
      <c r="AN66" s="154" t="s">
        <v>145</v>
      </c>
      <c r="AO66" s="154" t="s">
        <v>146</v>
      </c>
      <c r="AP66" s="154" t="s">
        <v>145</v>
      </c>
      <c r="AQ66" s="154" t="s">
        <v>145</v>
      </c>
      <c r="AR66" s="154" t="s">
        <v>145</v>
      </c>
      <c r="AS66" s="154" t="s">
        <v>146</v>
      </c>
      <c r="AT66" s="154" t="s">
        <v>145</v>
      </c>
      <c r="AU66" s="154" t="s">
        <v>145</v>
      </c>
      <c r="AV66" s="154" t="s">
        <v>145</v>
      </c>
      <c r="AW66" s="154" t="s">
        <v>146</v>
      </c>
      <c r="AX66" s="154" t="s">
        <v>145</v>
      </c>
      <c r="AY66" s="154" t="s">
        <v>146</v>
      </c>
      <c r="AZ66" s="155" t="s">
        <v>147</v>
      </c>
      <c r="BA66" s="155" t="s">
        <v>148</v>
      </c>
      <c r="BB66" s="155" t="s">
        <v>149</v>
      </c>
      <c r="BC66" s="155" t="s">
        <v>150</v>
      </c>
      <c r="BD66" s="156" t="s">
        <v>151</v>
      </c>
      <c r="BE66" s="155" t="s">
        <v>152</v>
      </c>
      <c r="BF66" s="158" t="s">
        <v>153</v>
      </c>
      <c r="BG66" s="159" t="s">
        <v>154</v>
      </c>
      <c r="BH66" s="158" t="s">
        <v>155</v>
      </c>
      <c r="BI66" s="158" t="s">
        <v>156</v>
      </c>
      <c r="BJ66" s="158" t="s">
        <v>157</v>
      </c>
      <c r="BK66" s="158" t="s">
        <v>158</v>
      </c>
    </row>
    <row r="67" spans="1:63" ht="15">
      <c r="A67" s="147" t="s">
        <v>159</v>
      </c>
      <c r="B67" s="147"/>
      <c r="C67" s="147"/>
      <c r="D67" s="147">
        <v>60</v>
      </c>
      <c r="E67" s="160">
        <v>290900000</v>
      </c>
      <c r="F67" s="147"/>
      <c r="G67" s="147"/>
      <c r="H67" s="147">
        <v>60</v>
      </c>
      <c r="I67" s="160"/>
      <c r="J67" s="147"/>
      <c r="K67" s="147"/>
      <c r="L67" s="147">
        <v>60</v>
      </c>
      <c r="M67" s="160"/>
      <c r="N67" s="147"/>
      <c r="O67" s="147"/>
      <c r="P67" s="147">
        <v>60</v>
      </c>
      <c r="Q67" s="160"/>
      <c r="R67" s="161">
        <v>60</v>
      </c>
      <c r="S67" s="162">
        <f>+E67+I67+M67+Q67</f>
        <v>290900000</v>
      </c>
      <c r="T67" s="163"/>
      <c r="U67" s="163"/>
      <c r="V67" s="163"/>
      <c r="W67" s="163"/>
      <c r="X67" s="163"/>
      <c r="Y67" s="164"/>
      <c r="Z67" s="164"/>
      <c r="AA67" s="164"/>
      <c r="AB67" s="164"/>
      <c r="AC67" s="164"/>
      <c r="AD67" s="164"/>
      <c r="AE67" s="148"/>
      <c r="AG67" s="147" t="s">
        <v>159</v>
      </c>
      <c r="AH67" s="147"/>
      <c r="AI67" s="147"/>
      <c r="AJ67" s="147"/>
      <c r="AK67" s="160">
        <v>220060000</v>
      </c>
      <c r="AL67" s="147"/>
      <c r="AM67" s="147"/>
      <c r="AN67" s="147"/>
      <c r="AO67" s="160"/>
      <c r="AP67" s="147"/>
      <c r="AQ67" s="147"/>
      <c r="AR67" s="147"/>
      <c r="AS67" s="160"/>
      <c r="AT67" s="147"/>
      <c r="AU67" s="147"/>
      <c r="AV67" s="147"/>
      <c r="AW67" s="160"/>
      <c r="AX67" s="161">
        <f>AH67+AI67+AJ67+AL67+AM67+AN67+AP67+AQ67+AR67+AT67+AU67+AV67</f>
        <v>0</v>
      </c>
      <c r="AY67" s="162">
        <f>+AK67+AO67+AS67+AW67</f>
        <v>220060000</v>
      </c>
      <c r="AZ67" s="164"/>
      <c r="BA67" s="164"/>
      <c r="BB67" s="164"/>
      <c r="BC67" s="164"/>
      <c r="BD67" s="164"/>
      <c r="BE67" s="164"/>
      <c r="BF67" s="164"/>
      <c r="BG67" s="164"/>
      <c r="BH67" s="164"/>
      <c r="BI67" s="164"/>
      <c r="BJ67" s="164"/>
      <c r="BK67" s="148"/>
    </row>
    <row r="68" spans="1:63" ht="15">
      <c r="A68" s="147" t="s">
        <v>160</v>
      </c>
      <c r="B68" s="147"/>
      <c r="C68" s="147"/>
      <c r="D68" s="147"/>
      <c r="E68" s="160"/>
      <c r="F68" s="147"/>
      <c r="G68" s="147"/>
      <c r="H68" s="147"/>
      <c r="I68" s="160"/>
      <c r="J68" s="147"/>
      <c r="K68" s="147"/>
      <c r="L68" s="147"/>
      <c r="M68" s="160"/>
      <c r="N68" s="147"/>
      <c r="O68" s="147"/>
      <c r="P68" s="147"/>
      <c r="Q68" s="160"/>
      <c r="R68" s="161">
        <f aca="true" t="shared" si="15" ref="R68:R87">B68+C68+D68+F68+G68+H68+J68+K68+L68+N68+O68+P68</f>
        <v>0</v>
      </c>
      <c r="S68" s="162">
        <f aca="true" t="shared" si="16" ref="S68:S87">+E68+I68+M68+Q68</f>
        <v>0</v>
      </c>
      <c r="T68" s="163"/>
      <c r="U68" s="163"/>
      <c r="V68" s="163"/>
      <c r="W68" s="163"/>
      <c r="X68" s="163"/>
      <c r="Y68" s="164"/>
      <c r="Z68" s="164"/>
      <c r="AA68" s="164"/>
      <c r="AB68" s="164"/>
      <c r="AC68" s="164"/>
      <c r="AD68" s="164"/>
      <c r="AE68" s="164"/>
      <c r="AG68" s="147" t="s">
        <v>160</v>
      </c>
      <c r="AH68" s="147"/>
      <c r="AI68" s="147">
        <v>1</v>
      </c>
      <c r="AJ68" s="147">
        <v>3</v>
      </c>
      <c r="AK68" s="147"/>
      <c r="AL68" s="147">
        <v>1</v>
      </c>
      <c r="AM68" s="146">
        <v>3</v>
      </c>
      <c r="AN68" s="171"/>
      <c r="AO68" s="160"/>
      <c r="AP68" s="147"/>
      <c r="AQ68" s="147"/>
      <c r="AR68" s="147"/>
      <c r="AS68" s="160"/>
      <c r="AT68" s="147"/>
      <c r="AU68" s="147"/>
      <c r="AV68" s="147"/>
      <c r="AW68" s="160"/>
      <c r="AX68" s="161">
        <f>AH68+AI68+AJ68+AL68+AM75+AN68+AP68+AQ68+AR68+AT68+AU68+AV68</f>
        <v>7</v>
      </c>
      <c r="AY68" s="162">
        <f aca="true" t="shared" si="17" ref="AY68:AY87">+AK68+AO68+AS68+AW68</f>
        <v>0</v>
      </c>
      <c r="AZ68" s="164"/>
      <c r="BA68" s="164"/>
      <c r="BB68" s="164"/>
      <c r="BC68" s="164"/>
      <c r="BD68" s="164"/>
      <c r="BE68" s="164"/>
      <c r="BF68" s="164"/>
      <c r="BG68" s="164"/>
      <c r="BH68" s="164"/>
      <c r="BI68" s="164"/>
      <c r="BJ68" s="164"/>
      <c r="BK68" s="164"/>
    </row>
    <row r="69" spans="1:63" ht="15">
      <c r="A69" s="147"/>
      <c r="B69" s="147"/>
      <c r="C69" s="147"/>
      <c r="D69" s="147"/>
      <c r="E69" s="160"/>
      <c r="F69" s="147"/>
      <c r="G69" s="147"/>
      <c r="H69" s="147"/>
      <c r="I69" s="160"/>
      <c r="J69" s="147"/>
      <c r="K69" s="147"/>
      <c r="L69" s="147"/>
      <c r="M69" s="160"/>
      <c r="N69" s="147"/>
      <c r="O69" s="147"/>
      <c r="P69" s="147"/>
      <c r="Q69" s="160"/>
      <c r="R69" s="161">
        <f t="shared" si="15"/>
        <v>0</v>
      </c>
      <c r="S69" s="162">
        <f t="shared" si="16"/>
        <v>0</v>
      </c>
      <c r="T69" s="163"/>
      <c r="U69" s="163"/>
      <c r="V69" s="163"/>
      <c r="W69" s="163"/>
      <c r="X69" s="163"/>
      <c r="Y69" s="164"/>
      <c r="Z69" s="164"/>
      <c r="AA69" s="164"/>
      <c r="AB69" s="164"/>
      <c r="AC69" s="164"/>
      <c r="AD69" s="164"/>
      <c r="AE69" s="164"/>
      <c r="AG69" s="147" t="s">
        <v>161</v>
      </c>
      <c r="AH69" s="147"/>
      <c r="AI69" s="147">
        <v>1</v>
      </c>
      <c r="AJ69" s="147">
        <v>3</v>
      </c>
      <c r="AK69" s="147"/>
      <c r="AL69" s="147">
        <v>2</v>
      </c>
      <c r="AM69" s="147">
        <v>3</v>
      </c>
      <c r="AN69" s="172"/>
      <c r="AO69" s="160"/>
      <c r="AP69" s="147"/>
      <c r="AQ69" s="147"/>
      <c r="AR69" s="147"/>
      <c r="AS69" s="160"/>
      <c r="AT69" s="147"/>
      <c r="AU69" s="147"/>
      <c r="AV69" s="147"/>
      <c r="AW69" s="160"/>
      <c r="AX69" s="161">
        <f aca="true" t="shared" si="18" ref="AX69:AX87">AH69+AI69+AJ69+AL69+AM69+AN69+AP69+AQ69+AR69+AT69+AU69+AV69</f>
        <v>9</v>
      </c>
      <c r="AY69" s="162">
        <f t="shared" si="17"/>
        <v>0</v>
      </c>
      <c r="AZ69" s="164"/>
      <c r="BA69" s="164"/>
      <c r="BB69" s="164"/>
      <c r="BC69" s="164"/>
      <c r="BD69" s="164"/>
      <c r="BE69" s="164"/>
      <c r="BF69" s="164"/>
      <c r="BG69" s="164"/>
      <c r="BH69" s="164"/>
      <c r="BI69" s="164"/>
      <c r="BJ69" s="164"/>
      <c r="BK69" s="164"/>
    </row>
    <row r="70" spans="1:63" ht="15">
      <c r="A70" s="147" t="s">
        <v>162</v>
      </c>
      <c r="B70" s="147"/>
      <c r="C70" s="147"/>
      <c r="D70" s="147"/>
      <c r="E70" s="160"/>
      <c r="F70" s="147"/>
      <c r="G70" s="147"/>
      <c r="H70" s="147"/>
      <c r="I70" s="160"/>
      <c r="J70" s="147"/>
      <c r="K70" s="147"/>
      <c r="L70" s="147"/>
      <c r="M70" s="160"/>
      <c r="N70" s="147"/>
      <c r="O70" s="147"/>
      <c r="P70" s="147"/>
      <c r="Q70" s="160"/>
      <c r="R70" s="161">
        <f>B70+C70+D70+F70+G70+H70+J70+K70+L70+N70+O70+P70</f>
        <v>0</v>
      </c>
      <c r="S70" s="162">
        <f>+E70+I70+M70+Q70</f>
        <v>0</v>
      </c>
      <c r="T70" s="163"/>
      <c r="U70" s="163"/>
      <c r="V70" s="163"/>
      <c r="W70" s="163"/>
      <c r="X70" s="163"/>
      <c r="Y70" s="164"/>
      <c r="Z70" s="164"/>
      <c r="AA70" s="164"/>
      <c r="AB70" s="164"/>
      <c r="AC70" s="164"/>
      <c r="AD70" s="164"/>
      <c r="AE70" s="164"/>
      <c r="AG70" s="147" t="s">
        <v>162</v>
      </c>
      <c r="AH70" s="147"/>
      <c r="AI70" s="147">
        <v>1</v>
      </c>
      <c r="AJ70" s="147">
        <v>3</v>
      </c>
      <c r="AK70" s="147"/>
      <c r="AL70" s="147">
        <v>2</v>
      </c>
      <c r="AM70" s="147">
        <v>2</v>
      </c>
      <c r="AN70" s="172"/>
      <c r="AO70" s="160"/>
      <c r="AP70" s="147"/>
      <c r="AQ70" s="147"/>
      <c r="AR70" s="147"/>
      <c r="AS70" s="160"/>
      <c r="AT70" s="147"/>
      <c r="AU70" s="147"/>
      <c r="AV70" s="147"/>
      <c r="AW70" s="160"/>
      <c r="AX70" s="161">
        <f>AH70+AI70+AJ70+AL70+AM70+AN70+AP70+AQ70+AR70+AT70+AU70+AV70</f>
        <v>8</v>
      </c>
      <c r="AY70" s="162">
        <f>+AK70+AO70+AS70+AW70</f>
        <v>0</v>
      </c>
      <c r="AZ70" s="164"/>
      <c r="BA70" s="164"/>
      <c r="BB70" s="164"/>
      <c r="BC70" s="164"/>
      <c r="BD70" s="164"/>
      <c r="BE70" s="164"/>
      <c r="BF70" s="164"/>
      <c r="BG70" s="164"/>
      <c r="BH70" s="164"/>
      <c r="BI70" s="164"/>
      <c r="BJ70" s="164"/>
      <c r="BK70" s="164"/>
    </row>
    <row r="71" spans="1:63" ht="15">
      <c r="A71" s="147" t="s">
        <v>163</v>
      </c>
      <c r="B71" s="147"/>
      <c r="C71" s="147"/>
      <c r="D71" s="147"/>
      <c r="E71" s="160"/>
      <c r="F71" s="147"/>
      <c r="G71" s="147"/>
      <c r="H71" s="147"/>
      <c r="I71" s="160"/>
      <c r="J71" s="147"/>
      <c r="K71" s="147"/>
      <c r="L71" s="147"/>
      <c r="M71" s="160"/>
      <c r="N71" s="147"/>
      <c r="O71" s="147"/>
      <c r="P71" s="147"/>
      <c r="Q71" s="160"/>
      <c r="R71" s="161">
        <f t="shared" si="15"/>
        <v>0</v>
      </c>
      <c r="S71" s="162">
        <f t="shared" si="16"/>
        <v>0</v>
      </c>
      <c r="T71" s="163"/>
      <c r="U71" s="163"/>
      <c r="V71" s="163"/>
      <c r="W71" s="163"/>
      <c r="X71" s="163"/>
      <c r="Y71" s="164"/>
      <c r="Z71" s="164"/>
      <c r="AA71" s="164"/>
      <c r="AB71" s="164"/>
      <c r="AC71" s="164"/>
      <c r="AD71" s="164"/>
      <c r="AE71" s="164"/>
      <c r="AG71" s="147" t="s">
        <v>163</v>
      </c>
      <c r="AH71" s="147"/>
      <c r="AI71" s="147">
        <v>1</v>
      </c>
      <c r="AJ71" s="147">
        <v>2</v>
      </c>
      <c r="AK71" s="147"/>
      <c r="AL71" s="147">
        <v>1</v>
      </c>
      <c r="AM71" s="147">
        <v>2</v>
      </c>
      <c r="AN71" s="172"/>
      <c r="AO71" s="160"/>
      <c r="AP71" s="147"/>
      <c r="AQ71" s="147"/>
      <c r="AR71" s="147"/>
      <c r="AS71" s="160"/>
      <c r="AT71" s="147"/>
      <c r="AU71" s="147"/>
      <c r="AV71" s="147"/>
      <c r="AW71" s="160"/>
      <c r="AX71" s="161">
        <f t="shared" si="18"/>
        <v>6</v>
      </c>
      <c r="AY71" s="162">
        <f t="shared" si="17"/>
        <v>0</v>
      </c>
      <c r="AZ71" s="164"/>
      <c r="BA71" s="164"/>
      <c r="BB71" s="164"/>
      <c r="BC71" s="164"/>
      <c r="BD71" s="164"/>
      <c r="BE71" s="164"/>
      <c r="BF71" s="164"/>
      <c r="BG71" s="164"/>
      <c r="BH71" s="164"/>
      <c r="BI71" s="164"/>
      <c r="BJ71" s="164"/>
      <c r="BK71" s="164"/>
    </row>
    <row r="72" spans="1:63" ht="15">
      <c r="A72" s="147" t="s">
        <v>164</v>
      </c>
      <c r="B72" s="147"/>
      <c r="C72" s="147"/>
      <c r="D72" s="147"/>
      <c r="E72" s="160"/>
      <c r="F72" s="147"/>
      <c r="G72" s="147"/>
      <c r="H72" s="147"/>
      <c r="I72" s="160"/>
      <c r="J72" s="147"/>
      <c r="K72" s="147"/>
      <c r="L72" s="147"/>
      <c r="M72" s="160"/>
      <c r="N72" s="147"/>
      <c r="O72" s="147"/>
      <c r="P72" s="147"/>
      <c r="Q72" s="160"/>
      <c r="R72" s="161">
        <f>B72+C72+D72+F72+G72+H72+J72+K72+L72+N72+O72+P72</f>
        <v>0</v>
      </c>
      <c r="S72" s="162">
        <f>+E72+I72+M72+Q72</f>
        <v>0</v>
      </c>
      <c r="T72" s="163"/>
      <c r="U72" s="163"/>
      <c r="V72" s="163"/>
      <c r="W72" s="163"/>
      <c r="X72" s="163"/>
      <c r="Y72" s="164"/>
      <c r="Z72" s="164"/>
      <c r="AA72" s="164"/>
      <c r="AB72" s="164"/>
      <c r="AC72" s="164"/>
      <c r="AD72" s="164"/>
      <c r="AE72" s="164"/>
      <c r="AG72" s="147" t="s">
        <v>164</v>
      </c>
      <c r="AH72" s="147"/>
      <c r="AI72" s="147"/>
      <c r="AJ72" s="147">
        <v>2</v>
      </c>
      <c r="AK72" s="147"/>
      <c r="AL72" s="147">
        <v>1</v>
      </c>
      <c r="AM72" s="147">
        <v>3</v>
      </c>
      <c r="AN72" s="172"/>
      <c r="AO72" s="160"/>
      <c r="AP72" s="147"/>
      <c r="AQ72" s="147"/>
      <c r="AR72" s="147"/>
      <c r="AS72" s="160"/>
      <c r="AT72" s="147"/>
      <c r="AU72" s="147"/>
      <c r="AV72" s="147"/>
      <c r="AW72" s="160"/>
      <c r="AX72" s="161">
        <f>AH72+AI72+AJ72+AL72+AM72+AN72+AP72+AQ72+AR72+AT72+AU72+AV72</f>
        <v>6</v>
      </c>
      <c r="AY72" s="162">
        <f>+AK72+AO72+AS72+AW72</f>
        <v>0</v>
      </c>
      <c r="AZ72" s="164"/>
      <c r="BA72" s="164"/>
      <c r="BB72" s="164"/>
      <c r="BC72" s="164"/>
      <c r="BD72" s="164"/>
      <c r="BE72" s="164"/>
      <c r="BF72" s="164"/>
      <c r="BG72" s="164"/>
      <c r="BH72" s="164"/>
      <c r="BI72" s="164"/>
      <c r="BJ72" s="164"/>
      <c r="BK72" s="164"/>
    </row>
    <row r="73" spans="1:63" ht="15">
      <c r="A73" s="147" t="s">
        <v>165</v>
      </c>
      <c r="B73" s="147"/>
      <c r="C73" s="147"/>
      <c r="D73" s="147"/>
      <c r="E73" s="160"/>
      <c r="F73" s="147"/>
      <c r="G73" s="147"/>
      <c r="H73" s="147"/>
      <c r="I73" s="160"/>
      <c r="J73" s="147"/>
      <c r="K73" s="147"/>
      <c r="L73" s="147"/>
      <c r="M73" s="160"/>
      <c r="N73" s="147"/>
      <c r="O73" s="147"/>
      <c r="P73" s="147"/>
      <c r="Q73" s="160"/>
      <c r="R73" s="161">
        <f t="shared" si="15"/>
        <v>0</v>
      </c>
      <c r="S73" s="162">
        <f t="shared" si="16"/>
        <v>0</v>
      </c>
      <c r="T73" s="163"/>
      <c r="U73" s="163"/>
      <c r="V73" s="163"/>
      <c r="W73" s="163"/>
      <c r="X73" s="163"/>
      <c r="Y73" s="164"/>
      <c r="Z73" s="164"/>
      <c r="AA73" s="164"/>
      <c r="AB73" s="164"/>
      <c r="AC73" s="164"/>
      <c r="AD73" s="164"/>
      <c r="AE73" s="164"/>
      <c r="AG73" s="147" t="s">
        <v>165</v>
      </c>
      <c r="AH73" s="147"/>
      <c r="AI73" s="147">
        <v>1</v>
      </c>
      <c r="AJ73" s="147">
        <v>3</v>
      </c>
      <c r="AK73" s="147"/>
      <c r="AL73" s="147">
        <v>2</v>
      </c>
      <c r="AM73" s="147">
        <v>3</v>
      </c>
      <c r="AN73" s="172"/>
      <c r="AO73" s="160"/>
      <c r="AP73" s="147"/>
      <c r="AQ73" s="147"/>
      <c r="AR73" s="147"/>
      <c r="AS73" s="160"/>
      <c r="AT73" s="147"/>
      <c r="AU73" s="147"/>
      <c r="AV73" s="147"/>
      <c r="AW73" s="160"/>
      <c r="AX73" s="161">
        <f t="shared" si="18"/>
        <v>9</v>
      </c>
      <c r="AY73" s="162">
        <f t="shared" si="17"/>
        <v>0</v>
      </c>
      <c r="AZ73" s="164"/>
      <c r="BA73" s="164"/>
      <c r="BB73" s="164"/>
      <c r="BC73" s="164"/>
      <c r="BD73" s="164"/>
      <c r="BE73" s="164"/>
      <c r="BF73" s="164"/>
      <c r="BG73" s="164"/>
      <c r="BH73" s="164"/>
      <c r="BI73" s="164"/>
      <c r="BJ73" s="164"/>
      <c r="BK73" s="164"/>
    </row>
    <row r="74" spans="1:63" ht="15">
      <c r="A74" s="147" t="s">
        <v>166</v>
      </c>
      <c r="B74" s="147"/>
      <c r="C74" s="147"/>
      <c r="D74" s="147"/>
      <c r="E74" s="160"/>
      <c r="F74" s="147"/>
      <c r="G74" s="147"/>
      <c r="H74" s="147"/>
      <c r="I74" s="160"/>
      <c r="J74" s="147"/>
      <c r="K74" s="147"/>
      <c r="L74" s="147"/>
      <c r="M74" s="160"/>
      <c r="N74" s="147"/>
      <c r="O74" s="147"/>
      <c r="P74" s="147"/>
      <c r="Q74" s="160"/>
      <c r="R74" s="161">
        <f>B74+C74+D74+F74+G74+H74+J74+K74+L74+N74+O74+P74</f>
        <v>0</v>
      </c>
      <c r="S74" s="162">
        <f>+E74+I74+M74+Q74</f>
        <v>0</v>
      </c>
      <c r="T74" s="163"/>
      <c r="U74" s="163"/>
      <c r="V74" s="163"/>
      <c r="W74" s="163"/>
      <c r="X74" s="163"/>
      <c r="Y74" s="164"/>
      <c r="Z74" s="164"/>
      <c r="AA74" s="164"/>
      <c r="AB74" s="164"/>
      <c r="AC74" s="164"/>
      <c r="AD74" s="164"/>
      <c r="AE74" s="164"/>
      <c r="AG74" s="147" t="s">
        <v>166</v>
      </c>
      <c r="AH74" s="147"/>
      <c r="AI74" s="147">
        <v>1</v>
      </c>
      <c r="AJ74" s="147">
        <v>2</v>
      </c>
      <c r="AK74" s="147"/>
      <c r="AL74" s="147">
        <v>2</v>
      </c>
      <c r="AM74" s="147">
        <v>3</v>
      </c>
      <c r="AN74" s="172"/>
      <c r="AO74" s="160"/>
      <c r="AP74" s="147"/>
      <c r="AQ74" s="147"/>
      <c r="AR74" s="147"/>
      <c r="AS74" s="160"/>
      <c r="AT74" s="147"/>
      <c r="AU74" s="147"/>
      <c r="AV74" s="147"/>
      <c r="AW74" s="160"/>
      <c r="AX74" s="161">
        <f>AH74+AI74+AJ74+AL74+AM74+AN74+AP74+AQ74+AR74+AT74+AU74+AV74</f>
        <v>8</v>
      </c>
      <c r="AY74" s="162">
        <f>+AK74+AO74+AS74+AW74</f>
        <v>0</v>
      </c>
      <c r="AZ74" s="164"/>
      <c r="BA74" s="164"/>
      <c r="BB74" s="164"/>
      <c r="BC74" s="164"/>
      <c r="BD74" s="164"/>
      <c r="BE74" s="164"/>
      <c r="BF74" s="164"/>
      <c r="BG74" s="164"/>
      <c r="BH74" s="164"/>
      <c r="BI74" s="164"/>
      <c r="BJ74" s="164"/>
      <c r="BK74" s="164"/>
    </row>
    <row r="75" spans="1:63" ht="15">
      <c r="A75" s="147" t="s">
        <v>167</v>
      </c>
      <c r="B75" s="147"/>
      <c r="C75" s="147"/>
      <c r="D75" s="147"/>
      <c r="E75" s="160"/>
      <c r="F75" s="147"/>
      <c r="G75" s="147"/>
      <c r="H75" s="147"/>
      <c r="I75" s="160"/>
      <c r="J75" s="147"/>
      <c r="K75" s="147"/>
      <c r="L75" s="147"/>
      <c r="M75" s="160"/>
      <c r="N75" s="147"/>
      <c r="O75" s="147"/>
      <c r="P75" s="147"/>
      <c r="Q75" s="160"/>
      <c r="R75" s="161">
        <f t="shared" si="15"/>
        <v>0</v>
      </c>
      <c r="S75" s="162">
        <f t="shared" si="16"/>
        <v>0</v>
      </c>
      <c r="T75" s="163"/>
      <c r="U75" s="163"/>
      <c r="V75" s="163"/>
      <c r="W75" s="163"/>
      <c r="X75" s="163"/>
      <c r="Y75" s="164"/>
      <c r="Z75" s="164"/>
      <c r="AA75" s="164"/>
      <c r="AB75" s="164"/>
      <c r="AC75" s="164"/>
      <c r="AD75" s="164"/>
      <c r="AE75" s="164"/>
      <c r="AG75" s="147" t="s">
        <v>167</v>
      </c>
      <c r="AH75" s="147"/>
      <c r="AI75" s="147">
        <v>1</v>
      </c>
      <c r="AJ75" s="147">
        <v>3</v>
      </c>
      <c r="AK75" s="147"/>
      <c r="AL75" s="147">
        <v>2</v>
      </c>
      <c r="AM75" s="147">
        <v>2</v>
      </c>
      <c r="AN75" s="172"/>
      <c r="AO75" s="160"/>
      <c r="AP75" s="147"/>
      <c r="AQ75" s="147"/>
      <c r="AR75" s="147"/>
      <c r="AS75" s="160"/>
      <c r="AT75" s="147"/>
      <c r="AU75" s="147"/>
      <c r="AV75" s="147"/>
      <c r="AW75" s="160"/>
      <c r="AX75" s="161">
        <f>AH75+AI75+AJ75+AL75+AM75+AN75+AP75+AQ75+AR75+AT75+AU75+AV75</f>
        <v>8</v>
      </c>
      <c r="AY75" s="162">
        <f t="shared" si="17"/>
        <v>0</v>
      </c>
      <c r="AZ75" s="164"/>
      <c r="BA75" s="164"/>
      <c r="BB75" s="164"/>
      <c r="BC75" s="164"/>
      <c r="BD75" s="164"/>
      <c r="BE75" s="164"/>
      <c r="BF75" s="164"/>
      <c r="BG75" s="164"/>
      <c r="BH75" s="164"/>
      <c r="BI75" s="147"/>
      <c r="BJ75" s="147"/>
      <c r="BK75" s="147"/>
    </row>
    <row r="76" spans="1:63" ht="15">
      <c r="A76" s="147" t="s">
        <v>168</v>
      </c>
      <c r="B76" s="147"/>
      <c r="C76" s="147"/>
      <c r="D76" s="147"/>
      <c r="E76" s="160"/>
      <c r="F76" s="147"/>
      <c r="G76" s="147"/>
      <c r="H76" s="147"/>
      <c r="I76" s="160"/>
      <c r="J76" s="147"/>
      <c r="K76" s="147"/>
      <c r="L76" s="147"/>
      <c r="M76" s="160"/>
      <c r="N76" s="147"/>
      <c r="O76" s="147"/>
      <c r="P76" s="147"/>
      <c r="Q76" s="160"/>
      <c r="R76" s="161">
        <f>B76+C76+D76+F76+G76+H76+J76+K76+L76+N76+O76+P76</f>
        <v>0</v>
      </c>
      <c r="S76" s="162">
        <f>+E76+I76+M76+Q76</f>
        <v>0</v>
      </c>
      <c r="T76" s="163"/>
      <c r="U76" s="163"/>
      <c r="V76" s="163"/>
      <c r="W76" s="163"/>
      <c r="X76" s="163"/>
      <c r="Y76" s="164"/>
      <c r="Z76" s="164"/>
      <c r="AA76" s="164"/>
      <c r="AB76" s="164"/>
      <c r="AC76" s="164"/>
      <c r="AD76" s="164"/>
      <c r="AE76" s="164"/>
      <c r="AG76" s="147" t="s">
        <v>168</v>
      </c>
      <c r="AH76" s="147"/>
      <c r="AI76" s="147"/>
      <c r="AJ76" s="147">
        <v>1</v>
      </c>
      <c r="AK76" s="147"/>
      <c r="AL76" s="147">
        <v>2</v>
      </c>
      <c r="AM76" s="147">
        <v>3</v>
      </c>
      <c r="AN76" s="172"/>
      <c r="AO76" s="160"/>
      <c r="AP76" s="147"/>
      <c r="AQ76" s="147"/>
      <c r="AR76" s="147"/>
      <c r="AS76" s="160"/>
      <c r="AT76" s="147"/>
      <c r="AU76" s="147"/>
      <c r="AV76" s="147"/>
      <c r="AW76" s="160"/>
      <c r="AX76" s="161">
        <f>AH76+AI76+AJ76+AL76+AM76+AN76+AP76+AQ76+AR76+AT76+AU76+AV76</f>
        <v>6</v>
      </c>
      <c r="AY76" s="162">
        <f>+AK76+AO76+AS76+AW76</f>
        <v>0</v>
      </c>
      <c r="AZ76" s="164"/>
      <c r="BA76" s="164"/>
      <c r="BB76" s="164"/>
      <c r="BC76" s="164"/>
      <c r="BD76" s="164"/>
      <c r="BE76" s="164"/>
      <c r="BF76" s="164"/>
      <c r="BG76" s="164"/>
      <c r="BH76" s="164"/>
      <c r="BI76" s="147"/>
      <c r="BJ76" s="147"/>
      <c r="BK76" s="147"/>
    </row>
    <row r="77" spans="1:63" ht="15">
      <c r="A77" s="147" t="s">
        <v>169</v>
      </c>
      <c r="B77" s="147"/>
      <c r="C77" s="147"/>
      <c r="D77" s="147"/>
      <c r="E77" s="160"/>
      <c r="F77" s="147"/>
      <c r="G77" s="147"/>
      <c r="H77" s="147"/>
      <c r="I77" s="160"/>
      <c r="J77" s="147"/>
      <c r="K77" s="147"/>
      <c r="L77" s="147"/>
      <c r="M77" s="160"/>
      <c r="N77" s="147"/>
      <c r="O77" s="147"/>
      <c r="P77" s="147"/>
      <c r="Q77" s="160"/>
      <c r="R77" s="161">
        <f t="shared" si="15"/>
        <v>0</v>
      </c>
      <c r="S77" s="162">
        <f t="shared" si="16"/>
        <v>0</v>
      </c>
      <c r="T77" s="163"/>
      <c r="U77" s="163"/>
      <c r="V77" s="163"/>
      <c r="W77" s="163"/>
      <c r="X77" s="163"/>
      <c r="Y77" s="164"/>
      <c r="Z77" s="164"/>
      <c r="AA77" s="164"/>
      <c r="AB77" s="164"/>
      <c r="AC77" s="164"/>
      <c r="AD77" s="164"/>
      <c r="AE77" s="164"/>
      <c r="AG77" s="147" t="s">
        <v>169</v>
      </c>
      <c r="AH77" s="147"/>
      <c r="AI77" s="147">
        <v>1</v>
      </c>
      <c r="AJ77" s="147">
        <v>3</v>
      </c>
      <c r="AK77" s="147"/>
      <c r="AL77" s="147">
        <v>2</v>
      </c>
      <c r="AM77" s="147">
        <v>3</v>
      </c>
      <c r="AN77" s="172"/>
      <c r="AO77" s="160"/>
      <c r="AP77" s="147"/>
      <c r="AQ77" s="147"/>
      <c r="AR77" s="147"/>
      <c r="AS77" s="160"/>
      <c r="AT77" s="147"/>
      <c r="AU77" s="147"/>
      <c r="AV77" s="147"/>
      <c r="AW77" s="160"/>
      <c r="AX77" s="161">
        <f t="shared" si="18"/>
        <v>9</v>
      </c>
      <c r="AY77" s="162">
        <f t="shared" si="17"/>
        <v>0</v>
      </c>
      <c r="AZ77" s="164"/>
      <c r="BA77" s="164"/>
      <c r="BB77" s="164"/>
      <c r="BC77" s="164"/>
      <c r="BD77" s="164"/>
      <c r="BE77" s="164"/>
      <c r="BF77" s="164"/>
      <c r="BG77" s="164"/>
      <c r="BH77" s="164"/>
      <c r="BI77" s="147"/>
      <c r="BJ77" s="147"/>
      <c r="BK77" s="147"/>
    </row>
    <row r="78" spans="1:63" ht="15">
      <c r="A78" s="147" t="s">
        <v>170</v>
      </c>
      <c r="B78" s="147"/>
      <c r="C78" s="147"/>
      <c r="D78" s="147"/>
      <c r="E78" s="160"/>
      <c r="F78" s="147"/>
      <c r="G78" s="147"/>
      <c r="H78" s="147"/>
      <c r="I78" s="160"/>
      <c r="J78" s="147"/>
      <c r="K78" s="147"/>
      <c r="L78" s="147"/>
      <c r="M78" s="160"/>
      <c r="N78" s="147"/>
      <c r="O78" s="147"/>
      <c r="P78" s="147"/>
      <c r="Q78" s="160"/>
      <c r="R78" s="161">
        <f t="shared" si="15"/>
        <v>0</v>
      </c>
      <c r="S78" s="162">
        <f t="shared" si="16"/>
        <v>0</v>
      </c>
      <c r="T78" s="163"/>
      <c r="U78" s="163"/>
      <c r="V78" s="163"/>
      <c r="W78" s="163"/>
      <c r="X78" s="163"/>
      <c r="Y78" s="164"/>
      <c r="Z78" s="164"/>
      <c r="AA78" s="164"/>
      <c r="AB78" s="164"/>
      <c r="AC78" s="164"/>
      <c r="AD78" s="164"/>
      <c r="AE78" s="164"/>
      <c r="AG78" s="147" t="s">
        <v>170</v>
      </c>
      <c r="AH78" s="147"/>
      <c r="AI78" s="147"/>
      <c r="AJ78" s="147">
        <v>2</v>
      </c>
      <c r="AK78" s="147"/>
      <c r="AL78" s="147">
        <v>2</v>
      </c>
      <c r="AM78" s="147">
        <v>2</v>
      </c>
      <c r="AN78" s="172"/>
      <c r="AO78" s="160"/>
      <c r="AP78" s="147"/>
      <c r="AQ78" s="147"/>
      <c r="AR78" s="147"/>
      <c r="AS78" s="160"/>
      <c r="AT78" s="147"/>
      <c r="AU78" s="147"/>
      <c r="AV78" s="147"/>
      <c r="AW78" s="160"/>
      <c r="AX78" s="161">
        <f t="shared" si="18"/>
        <v>6</v>
      </c>
      <c r="AY78" s="162">
        <f t="shared" si="17"/>
        <v>0</v>
      </c>
      <c r="AZ78" s="164"/>
      <c r="BA78" s="164"/>
      <c r="BB78" s="164"/>
      <c r="BC78" s="164"/>
      <c r="BD78" s="164"/>
      <c r="BE78" s="164"/>
      <c r="BF78" s="164"/>
      <c r="BG78" s="164"/>
      <c r="BH78" s="164"/>
      <c r="BI78" s="164"/>
      <c r="BJ78" s="164"/>
      <c r="BK78" s="164"/>
    </row>
    <row r="79" spans="1:63" ht="15">
      <c r="A79" s="147" t="s">
        <v>171</v>
      </c>
      <c r="B79" s="147"/>
      <c r="C79" s="147"/>
      <c r="D79" s="147"/>
      <c r="E79" s="160"/>
      <c r="F79" s="147"/>
      <c r="G79" s="147"/>
      <c r="H79" s="147"/>
      <c r="I79" s="160"/>
      <c r="J79" s="147"/>
      <c r="K79" s="147"/>
      <c r="L79" s="147"/>
      <c r="M79" s="160"/>
      <c r="N79" s="147"/>
      <c r="O79" s="147"/>
      <c r="P79" s="147"/>
      <c r="Q79" s="160"/>
      <c r="R79" s="161">
        <f t="shared" si="15"/>
        <v>0</v>
      </c>
      <c r="S79" s="162">
        <f t="shared" si="16"/>
        <v>0</v>
      </c>
      <c r="T79" s="163"/>
      <c r="U79" s="163"/>
      <c r="V79" s="163"/>
      <c r="W79" s="163"/>
      <c r="X79" s="163"/>
      <c r="Y79" s="164"/>
      <c r="Z79" s="164"/>
      <c r="AA79" s="164"/>
      <c r="AB79" s="164"/>
      <c r="AC79" s="164"/>
      <c r="AD79" s="164"/>
      <c r="AE79" s="164"/>
      <c r="AG79" s="147" t="s">
        <v>171</v>
      </c>
      <c r="AH79" s="147"/>
      <c r="AI79" s="147">
        <v>1</v>
      </c>
      <c r="AJ79" s="147">
        <v>2</v>
      </c>
      <c r="AK79" s="147"/>
      <c r="AL79" s="147">
        <v>2</v>
      </c>
      <c r="AM79" s="147">
        <v>3</v>
      </c>
      <c r="AN79" s="172"/>
      <c r="AO79" s="160"/>
      <c r="AP79" s="147"/>
      <c r="AQ79" s="147"/>
      <c r="AR79" s="147"/>
      <c r="AS79" s="160"/>
      <c r="AT79" s="147"/>
      <c r="AU79" s="147"/>
      <c r="AV79" s="147"/>
      <c r="AW79" s="160"/>
      <c r="AX79" s="161">
        <f t="shared" si="18"/>
        <v>8</v>
      </c>
      <c r="AY79" s="162">
        <f t="shared" si="17"/>
        <v>0</v>
      </c>
      <c r="AZ79" s="164"/>
      <c r="BA79" s="164"/>
      <c r="BB79" s="164"/>
      <c r="BC79" s="164"/>
      <c r="BD79" s="164"/>
      <c r="BE79" s="164"/>
      <c r="BF79" s="164"/>
      <c r="BG79" s="164"/>
      <c r="BH79" s="164"/>
      <c r="BI79" s="164"/>
      <c r="BJ79" s="164"/>
      <c r="BK79" s="164"/>
    </row>
    <row r="80" spans="1:63" ht="15">
      <c r="A80" s="147" t="s">
        <v>172</v>
      </c>
      <c r="B80" s="147"/>
      <c r="C80" s="147"/>
      <c r="D80" s="147"/>
      <c r="E80" s="160"/>
      <c r="F80" s="147"/>
      <c r="G80" s="147"/>
      <c r="H80" s="147"/>
      <c r="I80" s="160"/>
      <c r="J80" s="147"/>
      <c r="K80" s="147"/>
      <c r="L80" s="147"/>
      <c r="M80" s="160"/>
      <c r="N80" s="147"/>
      <c r="O80" s="147"/>
      <c r="P80" s="147"/>
      <c r="Q80" s="160"/>
      <c r="R80" s="161">
        <f>B80+C80+D80+F80+G80+H80+J80+K80+L80+N80+O80+P80</f>
        <v>0</v>
      </c>
      <c r="S80" s="162">
        <f>+E80+I80+M80+Q80</f>
        <v>0</v>
      </c>
      <c r="T80" s="163"/>
      <c r="U80" s="163"/>
      <c r="V80" s="163"/>
      <c r="W80" s="163"/>
      <c r="X80" s="163"/>
      <c r="Y80" s="164"/>
      <c r="Z80" s="164"/>
      <c r="AA80" s="164"/>
      <c r="AB80" s="164"/>
      <c r="AC80" s="164"/>
      <c r="AD80" s="164"/>
      <c r="AE80" s="164"/>
      <c r="AG80" s="147" t="s">
        <v>172</v>
      </c>
      <c r="AH80" s="147"/>
      <c r="AI80" s="147">
        <v>1</v>
      </c>
      <c r="AJ80" s="147">
        <v>1</v>
      </c>
      <c r="AK80" s="147"/>
      <c r="AL80" s="147">
        <v>2</v>
      </c>
      <c r="AM80" s="147">
        <v>1</v>
      </c>
      <c r="AN80" s="172"/>
      <c r="AO80" s="160"/>
      <c r="AP80" s="147"/>
      <c r="AQ80" s="147"/>
      <c r="AR80" s="147"/>
      <c r="AS80" s="160"/>
      <c r="AT80" s="147"/>
      <c r="AU80" s="147"/>
      <c r="AV80" s="147"/>
      <c r="AW80" s="160"/>
      <c r="AX80" s="161">
        <f>AH80+AI80+AJ80+AL80+AM80+AN80+AP80+AQ80+AR80+AT80+AU80+AV80</f>
        <v>5</v>
      </c>
      <c r="AY80" s="162">
        <f>+AK80+AO80+AS80+AW80</f>
        <v>0</v>
      </c>
      <c r="AZ80" s="164"/>
      <c r="BA80" s="164"/>
      <c r="BB80" s="164"/>
      <c r="BC80" s="164"/>
      <c r="BD80" s="164"/>
      <c r="BE80" s="164"/>
      <c r="BF80" s="164"/>
      <c r="BG80" s="164"/>
      <c r="BH80" s="164"/>
      <c r="BI80" s="164"/>
      <c r="BJ80" s="164"/>
      <c r="BK80" s="164"/>
    </row>
    <row r="81" spans="1:63" ht="15">
      <c r="A81" s="147" t="s">
        <v>173</v>
      </c>
      <c r="B81" s="147"/>
      <c r="C81" s="147"/>
      <c r="D81" s="147"/>
      <c r="E81" s="160"/>
      <c r="F81" s="147"/>
      <c r="G81" s="147"/>
      <c r="H81" s="147"/>
      <c r="I81" s="160"/>
      <c r="J81" s="147"/>
      <c r="K81" s="147"/>
      <c r="L81" s="147"/>
      <c r="M81" s="160"/>
      <c r="N81" s="147"/>
      <c r="O81" s="147"/>
      <c r="P81" s="147"/>
      <c r="Q81" s="160"/>
      <c r="R81" s="161">
        <f t="shared" si="15"/>
        <v>0</v>
      </c>
      <c r="S81" s="162">
        <f t="shared" si="16"/>
        <v>0</v>
      </c>
      <c r="T81" s="163"/>
      <c r="U81" s="163"/>
      <c r="V81" s="163"/>
      <c r="W81" s="163"/>
      <c r="X81" s="163"/>
      <c r="Y81" s="164"/>
      <c r="Z81" s="164"/>
      <c r="AA81" s="164"/>
      <c r="AB81" s="164"/>
      <c r="AC81" s="164"/>
      <c r="AD81" s="164"/>
      <c r="AE81" s="164"/>
      <c r="AG81" s="147" t="s">
        <v>173</v>
      </c>
      <c r="AH81" s="147"/>
      <c r="AI81" s="147"/>
      <c r="AJ81" s="147">
        <v>3</v>
      </c>
      <c r="AK81" s="147"/>
      <c r="AL81" s="147">
        <v>2</v>
      </c>
      <c r="AM81" s="147">
        <v>3</v>
      </c>
      <c r="AN81" s="172"/>
      <c r="AO81" s="160"/>
      <c r="AP81" s="147"/>
      <c r="AQ81" s="147"/>
      <c r="AR81" s="147"/>
      <c r="AS81" s="160"/>
      <c r="AT81" s="147"/>
      <c r="AU81" s="147"/>
      <c r="AV81" s="147"/>
      <c r="AW81" s="160"/>
      <c r="AX81" s="161">
        <f t="shared" si="18"/>
        <v>8</v>
      </c>
      <c r="AY81" s="162">
        <f t="shared" si="17"/>
        <v>0</v>
      </c>
      <c r="AZ81" s="164"/>
      <c r="BA81" s="164"/>
      <c r="BB81" s="164"/>
      <c r="BC81" s="164"/>
      <c r="BD81" s="164"/>
      <c r="BE81" s="164"/>
      <c r="BF81" s="164"/>
      <c r="BG81" s="164"/>
      <c r="BH81" s="164"/>
      <c r="BI81" s="164"/>
      <c r="BJ81" s="164"/>
      <c r="BK81" s="164"/>
    </row>
    <row r="82" spans="1:63" ht="15">
      <c r="A82" s="147" t="s">
        <v>174</v>
      </c>
      <c r="B82" s="147"/>
      <c r="C82" s="147"/>
      <c r="D82" s="147"/>
      <c r="E82" s="160"/>
      <c r="F82" s="147"/>
      <c r="G82" s="147"/>
      <c r="H82" s="147"/>
      <c r="I82" s="160"/>
      <c r="J82" s="147"/>
      <c r="K82" s="147"/>
      <c r="L82" s="147"/>
      <c r="M82" s="160"/>
      <c r="N82" s="147"/>
      <c r="O82" s="147"/>
      <c r="P82" s="147"/>
      <c r="Q82" s="160"/>
      <c r="R82" s="161">
        <f t="shared" si="15"/>
        <v>0</v>
      </c>
      <c r="S82" s="162">
        <f t="shared" si="16"/>
        <v>0</v>
      </c>
      <c r="T82" s="163"/>
      <c r="U82" s="163"/>
      <c r="V82" s="163"/>
      <c r="W82" s="163"/>
      <c r="X82" s="163"/>
      <c r="Y82" s="164"/>
      <c r="Z82" s="164"/>
      <c r="AA82" s="164"/>
      <c r="AB82" s="164"/>
      <c r="AC82" s="164"/>
      <c r="AD82" s="164"/>
      <c r="AE82" s="164"/>
      <c r="AG82" s="147" t="s">
        <v>174</v>
      </c>
      <c r="AH82" s="147"/>
      <c r="AI82" s="147">
        <v>1</v>
      </c>
      <c r="AJ82" s="147">
        <v>2</v>
      </c>
      <c r="AK82" s="147"/>
      <c r="AL82" s="147">
        <v>2</v>
      </c>
      <c r="AM82" s="147">
        <v>3</v>
      </c>
      <c r="AN82" s="172"/>
      <c r="AO82" s="160"/>
      <c r="AP82" s="147"/>
      <c r="AQ82" s="147"/>
      <c r="AR82" s="147"/>
      <c r="AS82" s="160"/>
      <c r="AT82" s="147"/>
      <c r="AU82" s="147"/>
      <c r="AV82" s="147"/>
      <c r="AW82" s="160"/>
      <c r="AX82" s="161">
        <f t="shared" si="18"/>
        <v>8</v>
      </c>
      <c r="AY82" s="162">
        <f t="shared" si="17"/>
        <v>0</v>
      </c>
      <c r="AZ82" s="164"/>
      <c r="BA82" s="164"/>
      <c r="BB82" s="164"/>
      <c r="BC82" s="164"/>
      <c r="BD82" s="164"/>
      <c r="BE82" s="164"/>
      <c r="BF82" s="164"/>
      <c r="BG82" s="164"/>
      <c r="BH82" s="164"/>
      <c r="BI82" s="164"/>
      <c r="BJ82" s="164"/>
      <c r="BK82" s="164"/>
    </row>
    <row r="83" spans="1:63" ht="15">
      <c r="A83" s="147" t="s">
        <v>175</v>
      </c>
      <c r="B83" s="147"/>
      <c r="C83" s="147"/>
      <c r="D83" s="147"/>
      <c r="E83" s="160"/>
      <c r="F83" s="147"/>
      <c r="G83" s="147"/>
      <c r="H83" s="147"/>
      <c r="I83" s="160"/>
      <c r="J83" s="147"/>
      <c r="K83" s="147"/>
      <c r="L83" s="147"/>
      <c r="M83" s="160"/>
      <c r="N83" s="147"/>
      <c r="O83" s="147"/>
      <c r="P83" s="147"/>
      <c r="Q83" s="160"/>
      <c r="R83" s="161">
        <f t="shared" si="15"/>
        <v>0</v>
      </c>
      <c r="S83" s="162">
        <f t="shared" si="16"/>
        <v>0</v>
      </c>
      <c r="T83" s="163"/>
      <c r="U83" s="163"/>
      <c r="V83" s="163"/>
      <c r="W83" s="163"/>
      <c r="X83" s="163"/>
      <c r="Y83" s="164"/>
      <c r="Z83" s="164"/>
      <c r="AA83" s="164"/>
      <c r="AB83" s="164"/>
      <c r="AC83" s="164"/>
      <c r="AD83" s="164"/>
      <c r="AE83" s="164"/>
      <c r="AG83" s="147" t="s">
        <v>175</v>
      </c>
      <c r="AH83" s="147"/>
      <c r="AI83" s="147">
        <v>1</v>
      </c>
      <c r="AJ83" s="147">
        <v>2</v>
      </c>
      <c r="AK83" s="147"/>
      <c r="AL83" s="147">
        <v>1</v>
      </c>
      <c r="AM83" s="147">
        <v>3</v>
      </c>
      <c r="AN83" s="172"/>
      <c r="AO83" s="160"/>
      <c r="AP83" s="147"/>
      <c r="AQ83" s="147"/>
      <c r="AR83" s="147"/>
      <c r="AS83" s="160"/>
      <c r="AT83" s="147"/>
      <c r="AU83" s="147"/>
      <c r="AV83" s="147"/>
      <c r="AW83" s="160"/>
      <c r="AX83" s="161">
        <f t="shared" si="18"/>
        <v>7</v>
      </c>
      <c r="AY83" s="162">
        <f t="shared" si="17"/>
        <v>0</v>
      </c>
      <c r="AZ83" s="164"/>
      <c r="BA83" s="164"/>
      <c r="BB83" s="164"/>
      <c r="BC83" s="164"/>
      <c r="BD83" s="164"/>
      <c r="BE83" s="164"/>
      <c r="BF83" s="164"/>
      <c r="BG83" s="164"/>
      <c r="BH83" s="164"/>
      <c r="BI83" s="164"/>
      <c r="BJ83" s="164"/>
      <c r="BK83" s="164"/>
    </row>
    <row r="84" spans="1:63" ht="15">
      <c r="A84" s="147" t="s">
        <v>176</v>
      </c>
      <c r="B84" s="147"/>
      <c r="C84" s="147"/>
      <c r="D84" s="147"/>
      <c r="E84" s="160"/>
      <c r="F84" s="147"/>
      <c r="G84" s="147"/>
      <c r="H84" s="147"/>
      <c r="I84" s="160"/>
      <c r="J84" s="147"/>
      <c r="K84" s="147"/>
      <c r="L84" s="147"/>
      <c r="M84" s="160"/>
      <c r="N84" s="147"/>
      <c r="O84" s="147"/>
      <c r="P84" s="147"/>
      <c r="Q84" s="160"/>
      <c r="R84" s="161">
        <f t="shared" si="15"/>
        <v>0</v>
      </c>
      <c r="S84" s="162">
        <f t="shared" si="16"/>
        <v>0</v>
      </c>
      <c r="T84" s="163"/>
      <c r="U84" s="163"/>
      <c r="V84" s="163"/>
      <c r="W84" s="163"/>
      <c r="X84" s="163"/>
      <c r="Y84" s="164"/>
      <c r="Z84" s="164"/>
      <c r="AA84" s="164"/>
      <c r="AB84" s="164"/>
      <c r="AC84" s="164"/>
      <c r="AD84" s="164"/>
      <c r="AE84" s="164"/>
      <c r="AG84" s="147" t="s">
        <v>176</v>
      </c>
      <c r="AH84" s="147"/>
      <c r="AI84" s="147">
        <v>1</v>
      </c>
      <c r="AJ84" s="147">
        <v>2</v>
      </c>
      <c r="AK84" s="147"/>
      <c r="AL84" s="147">
        <v>1</v>
      </c>
      <c r="AM84" s="147">
        <v>2</v>
      </c>
      <c r="AN84" s="172"/>
      <c r="AO84" s="160"/>
      <c r="AP84" s="147"/>
      <c r="AQ84" s="147"/>
      <c r="AR84" s="147"/>
      <c r="AS84" s="160"/>
      <c r="AT84" s="147"/>
      <c r="AU84" s="147"/>
      <c r="AV84" s="147"/>
      <c r="AW84" s="160"/>
      <c r="AX84" s="161">
        <f t="shared" si="18"/>
        <v>6</v>
      </c>
      <c r="AY84" s="162">
        <f t="shared" si="17"/>
        <v>0</v>
      </c>
      <c r="AZ84" s="164"/>
      <c r="BA84" s="164"/>
      <c r="BB84" s="164"/>
      <c r="BC84" s="164"/>
      <c r="BD84" s="164"/>
      <c r="BE84" s="164"/>
      <c r="BF84" s="164"/>
      <c r="BG84" s="164"/>
      <c r="BH84" s="164"/>
      <c r="BI84" s="164"/>
      <c r="BJ84" s="164"/>
      <c r="BK84" s="164"/>
    </row>
    <row r="85" spans="1:63" ht="15">
      <c r="A85" s="147" t="s">
        <v>177</v>
      </c>
      <c r="B85" s="147"/>
      <c r="C85" s="147"/>
      <c r="D85" s="147"/>
      <c r="E85" s="160"/>
      <c r="F85" s="147"/>
      <c r="G85" s="147"/>
      <c r="H85" s="147"/>
      <c r="I85" s="160"/>
      <c r="J85" s="147"/>
      <c r="K85" s="147"/>
      <c r="L85" s="147"/>
      <c r="M85" s="160"/>
      <c r="N85" s="147"/>
      <c r="O85" s="147"/>
      <c r="P85" s="147"/>
      <c r="Q85" s="160"/>
      <c r="R85" s="161">
        <f t="shared" si="15"/>
        <v>0</v>
      </c>
      <c r="S85" s="162">
        <f t="shared" si="16"/>
        <v>0</v>
      </c>
      <c r="T85" s="163"/>
      <c r="U85" s="163"/>
      <c r="V85" s="163"/>
      <c r="W85" s="163"/>
      <c r="X85" s="163"/>
      <c r="Y85" s="164"/>
      <c r="Z85" s="164"/>
      <c r="AA85" s="164"/>
      <c r="AB85" s="164"/>
      <c r="AC85" s="164"/>
      <c r="AD85" s="164"/>
      <c r="AE85" s="164"/>
      <c r="AG85" s="147" t="s">
        <v>177</v>
      </c>
      <c r="AH85" s="147"/>
      <c r="AI85" s="147">
        <v>1</v>
      </c>
      <c r="AJ85" s="147">
        <v>2</v>
      </c>
      <c r="AK85" s="147"/>
      <c r="AL85" s="147">
        <v>2</v>
      </c>
      <c r="AM85" s="147">
        <v>3</v>
      </c>
      <c r="AN85" s="172"/>
      <c r="AO85" s="160"/>
      <c r="AP85" s="147"/>
      <c r="AQ85" s="147"/>
      <c r="AR85" s="147"/>
      <c r="AS85" s="160"/>
      <c r="AT85" s="147"/>
      <c r="AU85" s="147"/>
      <c r="AV85" s="147"/>
      <c r="AW85" s="160"/>
      <c r="AX85" s="161">
        <f t="shared" si="18"/>
        <v>8</v>
      </c>
      <c r="AY85" s="162">
        <f t="shared" si="17"/>
        <v>0</v>
      </c>
      <c r="AZ85" s="164"/>
      <c r="BA85" s="164"/>
      <c r="BB85" s="164"/>
      <c r="BC85" s="164"/>
      <c r="BD85" s="164"/>
      <c r="BE85" s="164"/>
      <c r="BF85" s="164"/>
      <c r="BG85" s="164"/>
      <c r="BH85" s="164"/>
      <c r="BI85" s="164"/>
      <c r="BJ85" s="164"/>
      <c r="BK85" s="164"/>
    </row>
    <row r="86" spans="1:63" ht="15">
      <c r="A86" s="147" t="s">
        <v>178</v>
      </c>
      <c r="B86" s="147"/>
      <c r="C86" s="147"/>
      <c r="D86" s="147"/>
      <c r="E86" s="160"/>
      <c r="F86" s="147"/>
      <c r="G86" s="147"/>
      <c r="H86" s="147"/>
      <c r="I86" s="160"/>
      <c r="J86" s="147"/>
      <c r="K86" s="147"/>
      <c r="L86" s="147"/>
      <c r="M86" s="160"/>
      <c r="N86" s="147"/>
      <c r="O86" s="147"/>
      <c r="P86" s="147"/>
      <c r="Q86" s="160"/>
      <c r="R86" s="161">
        <f t="shared" si="15"/>
        <v>0</v>
      </c>
      <c r="S86" s="162">
        <f t="shared" si="16"/>
        <v>0</v>
      </c>
      <c r="T86" s="163"/>
      <c r="U86" s="163"/>
      <c r="V86" s="163"/>
      <c r="W86" s="163"/>
      <c r="X86" s="163"/>
      <c r="Y86" s="164"/>
      <c r="Z86" s="164"/>
      <c r="AA86" s="164"/>
      <c r="AB86" s="164"/>
      <c r="AC86" s="164"/>
      <c r="AD86" s="164"/>
      <c r="AE86" s="164"/>
      <c r="AG86" s="147" t="s">
        <v>178</v>
      </c>
      <c r="AH86" s="147"/>
      <c r="AI86" s="147"/>
      <c r="AJ86" s="147">
        <v>3</v>
      </c>
      <c r="AK86" s="147"/>
      <c r="AL86" s="147">
        <v>2</v>
      </c>
      <c r="AM86" s="147">
        <v>3</v>
      </c>
      <c r="AN86" s="172"/>
      <c r="AO86" s="160"/>
      <c r="AP86" s="147"/>
      <c r="AQ86" s="147"/>
      <c r="AR86" s="147"/>
      <c r="AS86" s="160"/>
      <c r="AT86" s="147"/>
      <c r="AU86" s="147"/>
      <c r="AV86" s="147"/>
      <c r="AW86" s="160"/>
      <c r="AX86" s="161">
        <f>AH86+AI86+AJ86+AL86+AM86+AN86+AP86+AQ86+AR86+AT86+AU86+AV86</f>
        <v>8</v>
      </c>
      <c r="AY86" s="162">
        <f t="shared" si="17"/>
        <v>0</v>
      </c>
      <c r="AZ86" s="164"/>
      <c r="BA86" s="164"/>
      <c r="BB86" s="164"/>
      <c r="BC86" s="164"/>
      <c r="BD86" s="164"/>
      <c r="BE86" s="164"/>
      <c r="BF86" s="164"/>
      <c r="BG86" s="164"/>
      <c r="BH86" s="164"/>
      <c r="BI86" s="164"/>
      <c r="BJ86" s="164"/>
      <c r="BK86" s="164"/>
    </row>
    <row r="87" spans="1:63" ht="15">
      <c r="A87" s="147" t="s">
        <v>179</v>
      </c>
      <c r="B87" s="147"/>
      <c r="C87" s="147"/>
      <c r="D87" s="147"/>
      <c r="E87" s="160"/>
      <c r="F87" s="147"/>
      <c r="G87" s="147"/>
      <c r="H87" s="147"/>
      <c r="I87" s="160"/>
      <c r="J87" s="147"/>
      <c r="K87" s="147"/>
      <c r="L87" s="147"/>
      <c r="M87" s="160"/>
      <c r="N87" s="147"/>
      <c r="O87" s="147"/>
      <c r="P87" s="147"/>
      <c r="Q87" s="160"/>
      <c r="R87" s="161">
        <f t="shared" si="15"/>
        <v>0</v>
      </c>
      <c r="S87" s="162">
        <f t="shared" si="16"/>
        <v>0</v>
      </c>
      <c r="T87" s="163"/>
      <c r="U87" s="163"/>
      <c r="V87" s="163"/>
      <c r="W87" s="163"/>
      <c r="X87" s="163"/>
      <c r="Y87" s="164"/>
      <c r="Z87" s="164"/>
      <c r="AA87" s="164"/>
      <c r="AB87" s="164"/>
      <c r="AC87" s="164"/>
      <c r="AD87" s="164"/>
      <c r="AE87" s="164"/>
      <c r="AG87" s="147" t="s">
        <v>179</v>
      </c>
      <c r="AH87" s="147"/>
      <c r="AI87" s="147"/>
      <c r="AJ87" s="147">
        <v>2</v>
      </c>
      <c r="AK87" s="147"/>
      <c r="AL87" s="147">
        <v>1</v>
      </c>
      <c r="AM87" s="147">
        <v>2</v>
      </c>
      <c r="AN87" s="172"/>
      <c r="AO87" s="160"/>
      <c r="AP87" s="147"/>
      <c r="AQ87" s="147"/>
      <c r="AR87" s="147"/>
      <c r="AS87" s="160"/>
      <c r="AT87" s="147"/>
      <c r="AU87" s="147"/>
      <c r="AV87" s="147"/>
      <c r="AW87" s="160"/>
      <c r="AX87" s="161">
        <f t="shared" si="18"/>
        <v>5</v>
      </c>
      <c r="AY87" s="162">
        <f t="shared" si="17"/>
        <v>0</v>
      </c>
      <c r="AZ87" s="164"/>
      <c r="BA87" s="164"/>
      <c r="BB87" s="164"/>
      <c r="BC87" s="164"/>
      <c r="BD87" s="164"/>
      <c r="BE87" s="164"/>
      <c r="BF87" s="164"/>
      <c r="BG87" s="164"/>
      <c r="BH87" s="164"/>
      <c r="BI87" s="164"/>
      <c r="BJ87" s="164"/>
      <c r="BK87" s="164"/>
    </row>
    <row r="88" spans="1:63" ht="15">
      <c r="A88" s="165" t="s">
        <v>180</v>
      </c>
      <c r="B88" s="166">
        <f aca="true" t="shared" si="19" ref="B88:AE88">SUM(B67:B87)</f>
        <v>0</v>
      </c>
      <c r="C88" s="166">
        <f t="shared" si="19"/>
        <v>0</v>
      </c>
      <c r="D88" s="166">
        <f t="shared" si="19"/>
        <v>60</v>
      </c>
      <c r="E88" s="167">
        <f t="shared" si="19"/>
        <v>290900000</v>
      </c>
      <c r="F88" s="166">
        <f t="shared" si="19"/>
        <v>0</v>
      </c>
      <c r="G88" s="166">
        <f t="shared" si="19"/>
        <v>0</v>
      </c>
      <c r="H88" s="166">
        <f t="shared" si="19"/>
        <v>60</v>
      </c>
      <c r="I88" s="167">
        <f t="shared" si="19"/>
        <v>0</v>
      </c>
      <c r="J88" s="166">
        <f t="shared" si="19"/>
        <v>0</v>
      </c>
      <c r="K88" s="166">
        <f t="shared" si="19"/>
        <v>0</v>
      </c>
      <c r="L88" s="166">
        <f t="shared" si="19"/>
        <v>60</v>
      </c>
      <c r="M88" s="167">
        <f t="shared" si="19"/>
        <v>0</v>
      </c>
      <c r="N88" s="166">
        <f t="shared" si="19"/>
        <v>0</v>
      </c>
      <c r="O88" s="166">
        <f t="shared" si="19"/>
        <v>0</v>
      </c>
      <c r="P88" s="166">
        <f t="shared" si="19"/>
        <v>60</v>
      </c>
      <c r="Q88" s="167">
        <f t="shared" si="19"/>
        <v>0</v>
      </c>
      <c r="R88" s="166">
        <f t="shared" si="19"/>
        <v>60</v>
      </c>
      <c r="S88" s="162">
        <f t="shared" si="19"/>
        <v>290900000</v>
      </c>
      <c r="T88" s="166">
        <f t="shared" si="19"/>
        <v>0</v>
      </c>
      <c r="U88" s="166">
        <f t="shared" si="19"/>
        <v>0</v>
      </c>
      <c r="V88" s="166">
        <f t="shared" si="19"/>
        <v>0</v>
      </c>
      <c r="W88" s="166">
        <f t="shared" si="19"/>
        <v>0</v>
      </c>
      <c r="X88" s="166">
        <f t="shared" si="19"/>
        <v>0</v>
      </c>
      <c r="Y88" s="166">
        <f t="shared" si="19"/>
        <v>0</v>
      </c>
      <c r="Z88" s="166">
        <f t="shared" si="19"/>
        <v>0</v>
      </c>
      <c r="AA88" s="166">
        <f t="shared" si="19"/>
        <v>0</v>
      </c>
      <c r="AB88" s="166">
        <f t="shared" si="19"/>
        <v>0</v>
      </c>
      <c r="AC88" s="166">
        <f t="shared" si="19"/>
        <v>0</v>
      </c>
      <c r="AD88" s="166">
        <f t="shared" si="19"/>
        <v>0</v>
      </c>
      <c r="AE88" s="166">
        <f t="shared" si="19"/>
        <v>0</v>
      </c>
      <c r="AG88" s="165" t="s">
        <v>180</v>
      </c>
      <c r="AH88" s="166">
        <f>SUM(AH67:AH87)</f>
        <v>0</v>
      </c>
      <c r="AI88" s="166">
        <f aca="true" t="shared" si="20" ref="AI88:BK88">SUM(AI67:AI87)</f>
        <v>14</v>
      </c>
      <c r="AJ88" s="166">
        <f t="shared" si="20"/>
        <v>46</v>
      </c>
      <c r="AK88" s="167">
        <f t="shared" si="20"/>
        <v>220060000</v>
      </c>
      <c r="AL88" s="166">
        <f t="shared" si="20"/>
        <v>34</v>
      </c>
      <c r="AM88" s="166">
        <f t="shared" si="20"/>
        <v>52</v>
      </c>
      <c r="AN88" s="166">
        <f t="shared" si="20"/>
        <v>0</v>
      </c>
      <c r="AO88" s="167">
        <f t="shared" si="20"/>
        <v>0</v>
      </c>
      <c r="AP88" s="166">
        <f t="shared" si="20"/>
        <v>0</v>
      </c>
      <c r="AQ88" s="166">
        <f t="shared" si="20"/>
        <v>0</v>
      </c>
      <c r="AR88" s="166">
        <f t="shared" si="20"/>
        <v>0</v>
      </c>
      <c r="AS88" s="167">
        <f t="shared" si="20"/>
        <v>0</v>
      </c>
      <c r="AT88" s="166">
        <f t="shared" si="20"/>
        <v>0</v>
      </c>
      <c r="AU88" s="166">
        <f t="shared" si="20"/>
        <v>0</v>
      </c>
      <c r="AV88" s="166">
        <f t="shared" si="20"/>
        <v>0</v>
      </c>
      <c r="AW88" s="167">
        <f t="shared" si="20"/>
        <v>0</v>
      </c>
      <c r="AX88" s="168">
        <f t="shared" si="20"/>
        <v>145</v>
      </c>
      <c r="AY88" s="169">
        <f t="shared" si="20"/>
        <v>220060000</v>
      </c>
      <c r="AZ88" s="166">
        <f t="shared" si="20"/>
        <v>0</v>
      </c>
      <c r="BA88" s="166">
        <f t="shared" si="20"/>
        <v>0</v>
      </c>
      <c r="BB88" s="166">
        <f t="shared" si="20"/>
        <v>0</v>
      </c>
      <c r="BC88" s="166">
        <f t="shared" si="20"/>
        <v>0</v>
      </c>
      <c r="BD88" s="166">
        <f t="shared" si="20"/>
        <v>0</v>
      </c>
      <c r="BE88" s="166">
        <f t="shared" si="20"/>
        <v>0</v>
      </c>
      <c r="BF88" s="166">
        <f t="shared" si="20"/>
        <v>0</v>
      </c>
      <c r="BG88" s="166">
        <f t="shared" si="20"/>
        <v>0</v>
      </c>
      <c r="BH88" s="166">
        <f t="shared" si="20"/>
        <v>0</v>
      </c>
      <c r="BI88" s="166">
        <f t="shared" si="20"/>
        <v>0</v>
      </c>
      <c r="BJ88" s="166">
        <f t="shared" si="20"/>
        <v>0</v>
      </c>
      <c r="BK88" s="166">
        <f t="shared" si="20"/>
        <v>0</v>
      </c>
    </row>
  </sheetData>
  <sheetProtection/>
  <mergeCells count="64">
    <mergeCell ref="AR37:AS37"/>
    <mergeCell ref="AV37:AW37"/>
    <mergeCell ref="AR9:AS9"/>
    <mergeCell ref="AV9:AW9"/>
    <mergeCell ref="B7:BK7"/>
    <mergeCell ref="T9:Y9"/>
    <mergeCell ref="R37:S37"/>
    <mergeCell ref="T37:Y37"/>
    <mergeCell ref="AZ9:BE9"/>
    <mergeCell ref="Z37:AE37"/>
    <mergeCell ref="AG37:AG38"/>
    <mergeCell ref="AJ37:AK37"/>
    <mergeCell ref="AN37:AO37"/>
    <mergeCell ref="BF9:BK9"/>
    <mergeCell ref="AX9:AY9"/>
    <mergeCell ref="B34:BK34"/>
    <mergeCell ref="A37:A38"/>
    <mergeCell ref="D37:E37"/>
    <mergeCell ref="H37:I37"/>
    <mergeCell ref="L37:M37"/>
    <mergeCell ref="P37:Q37"/>
    <mergeCell ref="A5:AE5"/>
    <mergeCell ref="AJ9:AK9"/>
    <mergeCell ref="AN9:AO9"/>
    <mergeCell ref="Z9:AE9"/>
    <mergeCell ref="AG9:AG10"/>
    <mergeCell ref="L9:M9"/>
    <mergeCell ref="P9:Q9"/>
    <mergeCell ref="AG5:BK5"/>
    <mergeCell ref="A9:A10"/>
    <mergeCell ref="D9:E9"/>
    <mergeCell ref="H9:I9"/>
    <mergeCell ref="B6:BK6"/>
    <mergeCell ref="R9:S9"/>
    <mergeCell ref="BI4:BK4"/>
    <mergeCell ref="A4:BH4"/>
    <mergeCell ref="BI1:BK1"/>
    <mergeCell ref="BI2:BK2"/>
    <mergeCell ref="BI3:BK3"/>
    <mergeCell ref="A1:BH1"/>
    <mergeCell ref="A2:BH2"/>
    <mergeCell ref="A3:BH3"/>
    <mergeCell ref="B35:BK35"/>
    <mergeCell ref="B62:BK62"/>
    <mergeCell ref="B63:BK63"/>
    <mergeCell ref="A65:A66"/>
    <mergeCell ref="D65:E65"/>
    <mergeCell ref="H65:I65"/>
    <mergeCell ref="L65:M65"/>
    <mergeCell ref="P65:Q65"/>
    <mergeCell ref="R65:S65"/>
    <mergeCell ref="AX37:AY37"/>
    <mergeCell ref="AZ37:BE37"/>
    <mergeCell ref="BF37:BK37"/>
    <mergeCell ref="AV65:AW65"/>
    <mergeCell ref="AX65:AY65"/>
    <mergeCell ref="AZ65:BE65"/>
    <mergeCell ref="BF65:BK65"/>
    <mergeCell ref="AR65:AS65"/>
    <mergeCell ref="T65:Y65"/>
    <mergeCell ref="Z65:AE65"/>
    <mergeCell ref="AG65:AG66"/>
    <mergeCell ref="AJ65:AK65"/>
    <mergeCell ref="AN65:AO65"/>
  </mergeCells>
  <printOptions/>
  <pageMargins left="0.7" right="0.7" top="0.75" bottom="0.75" header="0.3" footer="0.3"/>
  <pageSetup fitToHeight="1" fitToWidth="1" horizontalDpi="600" verticalDpi="600" orientation="landscape" scale="17" r:id="rId1"/>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AY30"/>
  <sheetViews>
    <sheetView zoomScale="50" zoomScaleNormal="50" zoomScalePageLayoutView="0" workbookViewId="0" topLeftCell="AR20">
      <selection activeCell="AX13" sqref="AX13"/>
    </sheetView>
  </sheetViews>
  <sheetFormatPr defaultColWidth="9.140625" defaultRowHeight="70.5" customHeight="1"/>
  <cols>
    <col min="1" max="1" width="10.140625" style="108" customWidth="1"/>
    <col min="2" max="2" width="10.00390625" style="108" customWidth="1"/>
    <col min="3" max="3" width="16.421875" style="108" bestFit="1" customWidth="1"/>
    <col min="4" max="4" width="6.00390625" style="108" bestFit="1" customWidth="1"/>
    <col min="5" max="5" width="10.421875" style="108" customWidth="1"/>
    <col min="6" max="6" width="5.57421875" style="108" bestFit="1" customWidth="1"/>
    <col min="7" max="7" width="23.00390625" style="108" customWidth="1"/>
    <col min="8" max="8" width="18.7109375" style="112" customWidth="1"/>
    <col min="9" max="9" width="34.00390625" style="112" customWidth="1"/>
    <col min="10" max="10" width="29.28125" style="112" customWidth="1"/>
    <col min="11" max="11" width="16.8515625" style="112" customWidth="1"/>
    <col min="12" max="13" width="15.28125" style="112" customWidth="1"/>
    <col min="14" max="14" width="21.140625" style="112" customWidth="1"/>
    <col min="15" max="19" width="8.7109375" style="112" customWidth="1"/>
    <col min="20" max="20" width="22.28125" style="112" customWidth="1"/>
    <col min="21" max="21" width="28.8515625" style="112" customWidth="1"/>
    <col min="22" max="28" width="5.8515625" style="112" customWidth="1"/>
    <col min="29" max="45" width="5.8515625" style="108" customWidth="1"/>
    <col min="46" max="46" width="17.140625" style="108" customWidth="1"/>
    <col min="47" max="47" width="11.57421875" style="304" customWidth="1"/>
    <col min="48" max="48" width="84.57421875" style="305" customWidth="1"/>
    <col min="49" max="49" width="77.140625" style="306" customWidth="1"/>
    <col min="50" max="50" width="34.7109375" style="108" customWidth="1"/>
    <col min="51" max="51" width="39.7109375" style="108" customWidth="1"/>
    <col min="52" max="16384" width="9.140625" style="108" customWidth="1"/>
  </cols>
  <sheetData>
    <row r="1" spans="1:51" ht="42.75" customHeight="1">
      <c r="A1" s="735" t="s">
        <v>0</v>
      </c>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7"/>
      <c r="AX1" s="731" t="s">
        <v>82</v>
      </c>
      <c r="AY1" s="732"/>
    </row>
    <row r="2" spans="1:51" ht="38.25" customHeight="1">
      <c r="A2" s="738" t="s">
        <v>2</v>
      </c>
      <c r="B2" s="739"/>
      <c r="C2" s="739"/>
      <c r="D2" s="739"/>
      <c r="E2" s="739"/>
      <c r="F2" s="739"/>
      <c r="G2" s="739"/>
      <c r="H2" s="739"/>
      <c r="I2" s="739"/>
      <c r="J2" s="739"/>
      <c r="K2" s="739"/>
      <c r="L2" s="739"/>
      <c r="M2" s="739"/>
      <c r="N2" s="739"/>
      <c r="O2" s="739"/>
      <c r="P2" s="739"/>
      <c r="Q2" s="739"/>
      <c r="R2" s="739"/>
      <c r="S2" s="739"/>
      <c r="T2" s="739"/>
      <c r="U2" s="739"/>
      <c r="V2" s="739"/>
      <c r="W2" s="739"/>
      <c r="X2" s="739"/>
      <c r="Y2" s="739"/>
      <c r="Z2" s="739"/>
      <c r="AA2" s="739"/>
      <c r="AB2" s="739"/>
      <c r="AC2" s="739"/>
      <c r="AD2" s="739"/>
      <c r="AE2" s="739"/>
      <c r="AF2" s="739"/>
      <c r="AG2" s="739"/>
      <c r="AH2" s="739"/>
      <c r="AI2" s="739"/>
      <c r="AJ2" s="739"/>
      <c r="AK2" s="739"/>
      <c r="AL2" s="739"/>
      <c r="AM2" s="739"/>
      <c r="AN2" s="739"/>
      <c r="AO2" s="739"/>
      <c r="AP2" s="739"/>
      <c r="AQ2" s="739"/>
      <c r="AR2" s="739"/>
      <c r="AS2" s="739"/>
      <c r="AT2" s="739"/>
      <c r="AU2" s="739"/>
      <c r="AV2" s="739"/>
      <c r="AW2" s="740"/>
      <c r="AX2" s="733" t="s">
        <v>83</v>
      </c>
      <c r="AY2" s="734"/>
    </row>
    <row r="3" spans="1:51" ht="40.5" customHeight="1">
      <c r="A3" s="741" t="s">
        <v>181</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2"/>
      <c r="AQ3" s="742"/>
      <c r="AR3" s="742"/>
      <c r="AS3" s="742"/>
      <c r="AT3" s="742"/>
      <c r="AU3" s="742"/>
      <c r="AV3" s="742"/>
      <c r="AW3" s="743"/>
      <c r="AX3" s="733" t="s">
        <v>84</v>
      </c>
      <c r="AY3" s="734"/>
    </row>
    <row r="4" spans="1:51" ht="30" customHeight="1">
      <c r="A4" s="735"/>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7"/>
      <c r="AX4" s="734" t="s">
        <v>182</v>
      </c>
      <c r="AY4" s="734"/>
    </row>
    <row r="5" spans="1:51" ht="45.75" customHeight="1">
      <c r="A5" s="757" t="s">
        <v>183</v>
      </c>
      <c r="B5" s="758"/>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9"/>
      <c r="AH5" s="745" t="s">
        <v>13</v>
      </c>
      <c r="AI5" s="746"/>
      <c r="AJ5" s="746"/>
      <c r="AK5" s="746"/>
      <c r="AL5" s="746"/>
      <c r="AM5" s="746"/>
      <c r="AN5" s="746"/>
      <c r="AO5" s="746"/>
      <c r="AP5" s="746"/>
      <c r="AQ5" s="746"/>
      <c r="AR5" s="746"/>
      <c r="AS5" s="746"/>
      <c r="AT5" s="746"/>
      <c r="AU5" s="747"/>
      <c r="AV5" s="754" t="s">
        <v>184</v>
      </c>
      <c r="AW5" s="754" t="s">
        <v>185</v>
      </c>
      <c r="AX5" s="763" t="s">
        <v>186</v>
      </c>
      <c r="AY5" s="763" t="s">
        <v>187</v>
      </c>
    </row>
    <row r="6" spans="1:51" ht="27.75" customHeight="1">
      <c r="A6" s="760" t="s">
        <v>8</v>
      </c>
      <c r="B6" s="760"/>
      <c r="C6" s="760"/>
      <c r="D6" s="531">
        <v>45084</v>
      </c>
      <c r="E6" s="532"/>
      <c r="F6" s="745" t="s">
        <v>10</v>
      </c>
      <c r="G6" s="747"/>
      <c r="H6" s="771" t="s">
        <v>11</v>
      </c>
      <c r="I6" s="771"/>
      <c r="J6" s="254"/>
      <c r="K6" s="745"/>
      <c r="L6" s="746"/>
      <c r="M6" s="746"/>
      <c r="N6" s="746"/>
      <c r="O6" s="746"/>
      <c r="P6" s="746"/>
      <c r="Q6" s="746"/>
      <c r="R6" s="746"/>
      <c r="S6" s="746"/>
      <c r="T6" s="746"/>
      <c r="U6" s="746"/>
      <c r="V6" s="252"/>
      <c r="W6" s="252"/>
      <c r="X6" s="252"/>
      <c r="Y6" s="252"/>
      <c r="Z6" s="252"/>
      <c r="AA6" s="252"/>
      <c r="AB6" s="252"/>
      <c r="AC6" s="255"/>
      <c r="AD6" s="255"/>
      <c r="AE6" s="255"/>
      <c r="AF6" s="255"/>
      <c r="AG6" s="256"/>
      <c r="AH6" s="748"/>
      <c r="AI6" s="749"/>
      <c r="AJ6" s="749"/>
      <c r="AK6" s="749"/>
      <c r="AL6" s="749"/>
      <c r="AM6" s="749"/>
      <c r="AN6" s="749"/>
      <c r="AO6" s="749"/>
      <c r="AP6" s="749"/>
      <c r="AQ6" s="749"/>
      <c r="AR6" s="749"/>
      <c r="AS6" s="749"/>
      <c r="AT6" s="749"/>
      <c r="AU6" s="750"/>
      <c r="AV6" s="755"/>
      <c r="AW6" s="755"/>
      <c r="AX6" s="770"/>
      <c r="AY6" s="770"/>
    </row>
    <row r="7" spans="1:51" ht="27.75" customHeight="1">
      <c r="A7" s="760"/>
      <c r="B7" s="760"/>
      <c r="C7" s="760"/>
      <c r="D7" s="533"/>
      <c r="E7" s="534"/>
      <c r="F7" s="748"/>
      <c r="G7" s="750"/>
      <c r="H7" s="771" t="s">
        <v>12</v>
      </c>
      <c r="I7" s="771"/>
      <c r="J7" s="254"/>
      <c r="K7" s="748"/>
      <c r="L7" s="749"/>
      <c r="M7" s="749"/>
      <c r="N7" s="749"/>
      <c r="O7" s="749"/>
      <c r="P7" s="749"/>
      <c r="Q7" s="749"/>
      <c r="R7" s="749"/>
      <c r="S7" s="749"/>
      <c r="T7" s="749"/>
      <c r="U7" s="749"/>
      <c r="V7" s="257"/>
      <c r="W7" s="257"/>
      <c r="X7" s="257"/>
      <c r="Y7" s="257"/>
      <c r="Z7" s="257"/>
      <c r="AA7" s="257"/>
      <c r="AB7" s="257"/>
      <c r="AC7" s="258"/>
      <c r="AD7" s="258"/>
      <c r="AE7" s="258"/>
      <c r="AF7" s="258"/>
      <c r="AG7" s="259"/>
      <c r="AH7" s="748"/>
      <c r="AI7" s="749"/>
      <c r="AJ7" s="749"/>
      <c r="AK7" s="749"/>
      <c r="AL7" s="749"/>
      <c r="AM7" s="749"/>
      <c r="AN7" s="749"/>
      <c r="AO7" s="749"/>
      <c r="AP7" s="749"/>
      <c r="AQ7" s="749"/>
      <c r="AR7" s="749"/>
      <c r="AS7" s="749"/>
      <c r="AT7" s="749"/>
      <c r="AU7" s="750"/>
      <c r="AV7" s="755"/>
      <c r="AW7" s="755"/>
      <c r="AX7" s="770"/>
      <c r="AY7" s="770"/>
    </row>
    <row r="8" spans="1:51" ht="28.5" customHeight="1">
      <c r="A8" s="760"/>
      <c r="B8" s="760"/>
      <c r="C8" s="760"/>
      <c r="D8" s="535"/>
      <c r="E8" s="536"/>
      <c r="F8" s="751"/>
      <c r="G8" s="753"/>
      <c r="H8" s="771" t="s">
        <v>13</v>
      </c>
      <c r="I8" s="771"/>
      <c r="J8" s="254" t="s">
        <v>188</v>
      </c>
      <c r="K8" s="751"/>
      <c r="L8" s="752"/>
      <c r="M8" s="752"/>
      <c r="N8" s="752"/>
      <c r="O8" s="752"/>
      <c r="P8" s="752"/>
      <c r="Q8" s="752"/>
      <c r="R8" s="752"/>
      <c r="S8" s="752"/>
      <c r="T8" s="752"/>
      <c r="U8" s="752"/>
      <c r="V8" s="260"/>
      <c r="W8" s="260"/>
      <c r="X8" s="260"/>
      <c r="Y8" s="260"/>
      <c r="Z8" s="260"/>
      <c r="AA8" s="260"/>
      <c r="AB8" s="260"/>
      <c r="AC8" s="261"/>
      <c r="AD8" s="261"/>
      <c r="AE8" s="261"/>
      <c r="AF8" s="261"/>
      <c r="AG8" s="262"/>
      <c r="AH8" s="748"/>
      <c r="AI8" s="749"/>
      <c r="AJ8" s="749"/>
      <c r="AK8" s="749"/>
      <c r="AL8" s="749"/>
      <c r="AM8" s="749"/>
      <c r="AN8" s="749"/>
      <c r="AO8" s="749"/>
      <c r="AP8" s="749"/>
      <c r="AQ8" s="749"/>
      <c r="AR8" s="749"/>
      <c r="AS8" s="749"/>
      <c r="AT8" s="749"/>
      <c r="AU8" s="750"/>
      <c r="AV8" s="755"/>
      <c r="AW8" s="755"/>
      <c r="AX8" s="770"/>
      <c r="AY8" s="770"/>
    </row>
    <row r="9" spans="1:51" ht="30.75" customHeight="1">
      <c r="A9" s="766" t="s">
        <v>189</v>
      </c>
      <c r="B9" s="767"/>
      <c r="C9" s="768"/>
      <c r="D9" s="727" t="s">
        <v>190</v>
      </c>
      <c r="E9" s="728"/>
      <c r="F9" s="728"/>
      <c r="G9" s="728"/>
      <c r="H9" s="728"/>
      <c r="I9" s="728"/>
      <c r="J9" s="728"/>
      <c r="K9" s="729"/>
      <c r="L9" s="729"/>
      <c r="M9" s="729"/>
      <c r="N9" s="729"/>
      <c r="O9" s="729"/>
      <c r="P9" s="729"/>
      <c r="Q9" s="729"/>
      <c r="R9" s="729"/>
      <c r="S9" s="729"/>
      <c r="T9" s="729"/>
      <c r="U9" s="729"/>
      <c r="V9" s="729"/>
      <c r="W9" s="729"/>
      <c r="X9" s="729"/>
      <c r="Y9" s="729"/>
      <c r="Z9" s="729"/>
      <c r="AA9" s="729"/>
      <c r="AB9" s="729"/>
      <c r="AC9" s="729"/>
      <c r="AD9" s="729"/>
      <c r="AE9" s="729"/>
      <c r="AF9" s="729"/>
      <c r="AG9" s="730"/>
      <c r="AH9" s="748"/>
      <c r="AI9" s="749"/>
      <c r="AJ9" s="749"/>
      <c r="AK9" s="749"/>
      <c r="AL9" s="749"/>
      <c r="AM9" s="749"/>
      <c r="AN9" s="749"/>
      <c r="AO9" s="749"/>
      <c r="AP9" s="749"/>
      <c r="AQ9" s="749"/>
      <c r="AR9" s="749"/>
      <c r="AS9" s="749"/>
      <c r="AT9" s="749"/>
      <c r="AU9" s="750"/>
      <c r="AV9" s="755"/>
      <c r="AW9" s="755"/>
      <c r="AX9" s="770"/>
      <c r="AY9" s="770"/>
    </row>
    <row r="10" spans="1:51" ht="36" customHeight="1">
      <c r="A10" s="724" t="s">
        <v>191</v>
      </c>
      <c r="B10" s="725"/>
      <c r="C10" s="726"/>
      <c r="D10" s="769" t="s">
        <v>192</v>
      </c>
      <c r="E10" s="729"/>
      <c r="F10" s="729"/>
      <c r="G10" s="729"/>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30"/>
      <c r="AH10" s="751"/>
      <c r="AI10" s="752"/>
      <c r="AJ10" s="752"/>
      <c r="AK10" s="752"/>
      <c r="AL10" s="752"/>
      <c r="AM10" s="752"/>
      <c r="AN10" s="752"/>
      <c r="AO10" s="752"/>
      <c r="AP10" s="752"/>
      <c r="AQ10" s="752"/>
      <c r="AR10" s="752"/>
      <c r="AS10" s="752"/>
      <c r="AT10" s="752"/>
      <c r="AU10" s="753"/>
      <c r="AV10" s="755"/>
      <c r="AW10" s="755"/>
      <c r="AX10" s="770"/>
      <c r="AY10" s="770"/>
    </row>
    <row r="11" spans="1:51" ht="52.5" customHeight="1">
      <c r="A11" s="761" t="s">
        <v>193</v>
      </c>
      <c r="B11" s="765"/>
      <c r="C11" s="765"/>
      <c r="D11" s="765"/>
      <c r="E11" s="765"/>
      <c r="F11" s="762"/>
      <c r="G11" s="761" t="s">
        <v>194</v>
      </c>
      <c r="H11" s="762"/>
      <c r="I11" s="763" t="s">
        <v>195</v>
      </c>
      <c r="J11" s="763" t="s">
        <v>196</v>
      </c>
      <c r="K11" s="763" t="s">
        <v>197</v>
      </c>
      <c r="L11" s="763" t="s">
        <v>198</v>
      </c>
      <c r="M11" s="763" t="s">
        <v>199</v>
      </c>
      <c r="N11" s="763" t="s">
        <v>200</v>
      </c>
      <c r="O11" s="761" t="s">
        <v>201</v>
      </c>
      <c r="P11" s="765"/>
      <c r="Q11" s="765"/>
      <c r="R11" s="765"/>
      <c r="S11" s="762"/>
      <c r="T11" s="763" t="s">
        <v>202</v>
      </c>
      <c r="U11" s="763" t="s">
        <v>203</v>
      </c>
      <c r="V11" s="757" t="s">
        <v>204</v>
      </c>
      <c r="W11" s="758"/>
      <c r="X11" s="758"/>
      <c r="Y11" s="758"/>
      <c r="Z11" s="758"/>
      <c r="AA11" s="758"/>
      <c r="AB11" s="758"/>
      <c r="AC11" s="758"/>
      <c r="AD11" s="758"/>
      <c r="AE11" s="758"/>
      <c r="AF11" s="758"/>
      <c r="AG11" s="759"/>
      <c r="AH11" s="757" t="s">
        <v>205</v>
      </c>
      <c r="AI11" s="758"/>
      <c r="AJ11" s="758"/>
      <c r="AK11" s="758"/>
      <c r="AL11" s="758"/>
      <c r="AM11" s="758"/>
      <c r="AN11" s="758"/>
      <c r="AO11" s="758"/>
      <c r="AP11" s="758"/>
      <c r="AQ11" s="758"/>
      <c r="AR11" s="758"/>
      <c r="AS11" s="759"/>
      <c r="AT11" s="761" t="s">
        <v>33</v>
      </c>
      <c r="AU11" s="762"/>
      <c r="AV11" s="755"/>
      <c r="AW11" s="755"/>
      <c r="AX11" s="770"/>
      <c r="AY11" s="770"/>
    </row>
    <row r="12" spans="1:51" ht="57.75" customHeight="1">
      <c r="A12" s="263" t="s">
        <v>206</v>
      </c>
      <c r="B12" s="263" t="s">
        <v>207</v>
      </c>
      <c r="C12" s="263" t="s">
        <v>208</v>
      </c>
      <c r="D12" s="263" t="s">
        <v>209</v>
      </c>
      <c r="E12" s="263" t="s">
        <v>210</v>
      </c>
      <c r="F12" s="263" t="s">
        <v>211</v>
      </c>
      <c r="G12" s="263" t="s">
        <v>212</v>
      </c>
      <c r="H12" s="263" t="s">
        <v>213</v>
      </c>
      <c r="I12" s="764"/>
      <c r="J12" s="764"/>
      <c r="K12" s="764"/>
      <c r="L12" s="764"/>
      <c r="M12" s="764"/>
      <c r="N12" s="764"/>
      <c r="O12" s="263">
        <v>2020</v>
      </c>
      <c r="P12" s="263">
        <v>2021</v>
      </c>
      <c r="Q12" s="263">
        <v>2022</v>
      </c>
      <c r="R12" s="263">
        <v>2023</v>
      </c>
      <c r="S12" s="263">
        <v>2024</v>
      </c>
      <c r="T12" s="764"/>
      <c r="U12" s="764"/>
      <c r="V12" s="253" t="s">
        <v>35</v>
      </c>
      <c r="W12" s="253" t="s">
        <v>36</v>
      </c>
      <c r="X12" s="253" t="s">
        <v>37</v>
      </c>
      <c r="Y12" s="253" t="s">
        <v>38</v>
      </c>
      <c r="Z12" s="253" t="s">
        <v>39</v>
      </c>
      <c r="AA12" s="253" t="s">
        <v>40</v>
      </c>
      <c r="AB12" s="253" t="s">
        <v>41</v>
      </c>
      <c r="AC12" s="253" t="s">
        <v>42</v>
      </c>
      <c r="AD12" s="253" t="s">
        <v>43</v>
      </c>
      <c r="AE12" s="253" t="s">
        <v>44</v>
      </c>
      <c r="AF12" s="253" t="s">
        <v>45</v>
      </c>
      <c r="AG12" s="253" t="s">
        <v>46</v>
      </c>
      <c r="AH12" s="253" t="s">
        <v>35</v>
      </c>
      <c r="AI12" s="264" t="s">
        <v>36</v>
      </c>
      <c r="AJ12" s="253" t="s">
        <v>37</v>
      </c>
      <c r="AK12" s="253" t="s">
        <v>38</v>
      </c>
      <c r="AL12" s="253" t="s">
        <v>39</v>
      </c>
      <c r="AM12" s="253" t="s">
        <v>40</v>
      </c>
      <c r="AN12" s="253" t="s">
        <v>41</v>
      </c>
      <c r="AO12" s="253" t="s">
        <v>42</v>
      </c>
      <c r="AP12" s="253" t="s">
        <v>43</v>
      </c>
      <c r="AQ12" s="253" t="s">
        <v>44</v>
      </c>
      <c r="AR12" s="253" t="s">
        <v>45</v>
      </c>
      <c r="AS12" s="253" t="s">
        <v>46</v>
      </c>
      <c r="AT12" s="265" t="s">
        <v>214</v>
      </c>
      <c r="AU12" s="266" t="s">
        <v>215</v>
      </c>
      <c r="AV12" s="756"/>
      <c r="AW12" s="756"/>
      <c r="AX12" s="764"/>
      <c r="AY12" s="764"/>
    </row>
    <row r="13" spans="1:51" s="275" customFormat="1" ht="385.5" customHeight="1">
      <c r="A13" s="267"/>
      <c r="B13" s="267"/>
      <c r="C13" s="267"/>
      <c r="D13" s="267"/>
      <c r="E13" s="267"/>
      <c r="F13" s="267"/>
      <c r="G13" s="267"/>
      <c r="H13" s="109" t="s">
        <v>216</v>
      </c>
      <c r="I13" s="109" t="s">
        <v>217</v>
      </c>
      <c r="J13" s="109" t="s">
        <v>218</v>
      </c>
      <c r="K13" s="109" t="s">
        <v>219</v>
      </c>
      <c r="L13" s="109">
        <v>20</v>
      </c>
      <c r="M13" s="109" t="s">
        <v>220</v>
      </c>
      <c r="N13" s="109" t="s">
        <v>221</v>
      </c>
      <c r="O13" s="268"/>
      <c r="P13" s="269">
        <v>1</v>
      </c>
      <c r="Q13" s="269">
        <v>1</v>
      </c>
      <c r="R13" s="269">
        <v>1</v>
      </c>
      <c r="S13" s="269">
        <v>1</v>
      </c>
      <c r="T13" s="268"/>
      <c r="U13" s="268" t="s">
        <v>222</v>
      </c>
      <c r="V13" s="109"/>
      <c r="W13" s="109"/>
      <c r="X13" s="269">
        <v>0.25</v>
      </c>
      <c r="Y13" s="269"/>
      <c r="Z13" s="269"/>
      <c r="AA13" s="269">
        <v>0.25</v>
      </c>
      <c r="AB13" s="269"/>
      <c r="AC13" s="269"/>
      <c r="AD13" s="269">
        <v>0.25</v>
      </c>
      <c r="AE13" s="269"/>
      <c r="AF13" s="269"/>
      <c r="AG13" s="269">
        <v>0.25</v>
      </c>
      <c r="AH13" s="269"/>
      <c r="AI13" s="270"/>
      <c r="AJ13" s="269">
        <v>0.25</v>
      </c>
      <c r="AK13" s="269"/>
      <c r="AL13" s="269"/>
      <c r="AM13" s="269"/>
      <c r="AN13" s="269"/>
      <c r="AO13" s="269"/>
      <c r="AP13" s="269"/>
      <c r="AQ13" s="269"/>
      <c r="AR13" s="269"/>
      <c r="AS13" s="269"/>
      <c r="AT13" s="269">
        <f>+AJ13+AM13+AP13+AS13</f>
        <v>0.25</v>
      </c>
      <c r="AU13" s="271">
        <f>SUM(AH13:AS13)/Q13</f>
        <v>0.25</v>
      </c>
      <c r="AV13" s="272" t="s">
        <v>223</v>
      </c>
      <c r="AW13" s="272" t="s">
        <v>224</v>
      </c>
      <c r="AX13" s="273"/>
      <c r="AY13" s="274"/>
    </row>
    <row r="14" spans="1:51" s="275" customFormat="1" ht="108.75" customHeight="1">
      <c r="A14" s="267"/>
      <c r="B14" s="267"/>
      <c r="C14" s="267"/>
      <c r="D14" s="267"/>
      <c r="E14" s="267"/>
      <c r="F14" s="267"/>
      <c r="G14" s="267"/>
      <c r="H14" s="109" t="s">
        <v>225</v>
      </c>
      <c r="I14" s="109" t="s">
        <v>226</v>
      </c>
      <c r="J14" s="109" t="s">
        <v>227</v>
      </c>
      <c r="K14" s="109" t="s">
        <v>219</v>
      </c>
      <c r="L14" s="109">
        <v>1</v>
      </c>
      <c r="M14" s="109" t="s">
        <v>228</v>
      </c>
      <c r="N14" s="109" t="s">
        <v>229</v>
      </c>
      <c r="O14" s="109"/>
      <c r="P14" s="276">
        <v>1</v>
      </c>
      <c r="Q14" s="276">
        <v>0</v>
      </c>
      <c r="R14" s="276">
        <v>0</v>
      </c>
      <c r="S14" s="276">
        <v>0</v>
      </c>
      <c r="T14" s="109"/>
      <c r="U14" s="109" t="s">
        <v>229</v>
      </c>
      <c r="V14" s="109"/>
      <c r="W14" s="109"/>
      <c r="X14" s="109"/>
      <c r="Y14" s="109"/>
      <c r="Z14" s="109"/>
      <c r="AA14" s="109"/>
      <c r="AB14" s="109"/>
      <c r="AC14" s="267"/>
      <c r="AD14" s="267"/>
      <c r="AE14" s="267"/>
      <c r="AF14" s="267"/>
      <c r="AG14" s="267"/>
      <c r="AI14" s="128"/>
      <c r="AJ14" s="267"/>
      <c r="AK14" s="267"/>
      <c r="AL14" s="267"/>
      <c r="AM14" s="267"/>
      <c r="AN14" s="267"/>
      <c r="AO14" s="267"/>
      <c r="AP14" s="267"/>
      <c r="AQ14" s="267"/>
      <c r="AR14" s="267"/>
      <c r="AS14" s="267"/>
      <c r="AT14" s="109">
        <f>SUM(AG14:AS14)</f>
        <v>0</v>
      </c>
      <c r="AU14" s="277">
        <v>1</v>
      </c>
      <c r="AV14" s="278" t="s">
        <v>230</v>
      </c>
      <c r="AW14" s="272"/>
      <c r="AX14" s="273"/>
      <c r="AY14" s="274"/>
    </row>
    <row r="15" spans="1:51" s="275" customFormat="1" ht="359.25" customHeight="1">
      <c r="A15" s="267"/>
      <c r="B15" s="267"/>
      <c r="C15" s="267"/>
      <c r="D15" s="267"/>
      <c r="E15" s="279" t="s">
        <v>231</v>
      </c>
      <c r="F15" s="279"/>
      <c r="G15" s="280" t="s">
        <v>232</v>
      </c>
      <c r="H15" s="279"/>
      <c r="I15" s="280" t="s">
        <v>233</v>
      </c>
      <c r="J15" s="280" t="s">
        <v>234</v>
      </c>
      <c r="K15" s="280" t="s">
        <v>219</v>
      </c>
      <c r="L15" s="280">
        <v>20</v>
      </c>
      <c r="M15" s="280" t="s">
        <v>235</v>
      </c>
      <c r="N15" s="109" t="s">
        <v>236</v>
      </c>
      <c r="O15" s="280">
        <v>20</v>
      </c>
      <c r="P15" s="280">
        <v>20</v>
      </c>
      <c r="Q15" s="280">
        <v>20</v>
      </c>
      <c r="R15" s="280">
        <v>20</v>
      </c>
      <c r="S15" s="280">
        <v>20</v>
      </c>
      <c r="T15" s="281" t="s">
        <v>237</v>
      </c>
      <c r="U15" s="281" t="s">
        <v>238</v>
      </c>
      <c r="V15" s="109"/>
      <c r="W15" s="282"/>
      <c r="X15" s="282">
        <v>20</v>
      </c>
      <c r="Y15" s="282"/>
      <c r="Z15" s="282"/>
      <c r="AA15" s="282">
        <v>20</v>
      </c>
      <c r="AB15" s="282"/>
      <c r="AC15" s="282"/>
      <c r="AD15" s="282">
        <v>20</v>
      </c>
      <c r="AE15" s="282"/>
      <c r="AF15" s="282"/>
      <c r="AG15" s="282">
        <v>20</v>
      </c>
      <c r="AH15" s="109">
        <v>0</v>
      </c>
      <c r="AI15" s="128">
        <v>4</v>
      </c>
      <c r="AJ15" s="109">
        <v>10</v>
      </c>
      <c r="AK15" s="109">
        <v>13</v>
      </c>
      <c r="AL15" s="109">
        <v>17</v>
      </c>
      <c r="AM15" s="109"/>
      <c r="AN15" s="109"/>
      <c r="AO15" s="109"/>
      <c r="AP15" s="109"/>
      <c r="AQ15" s="109"/>
      <c r="AR15" s="109"/>
      <c r="AS15" s="109"/>
      <c r="AT15" s="280">
        <v>18</v>
      </c>
      <c r="AU15" s="271">
        <f aca="true" t="shared" si="0" ref="AU15:AU20">+AT15/R15</f>
        <v>0.9</v>
      </c>
      <c r="AV15" s="283" t="s">
        <v>239</v>
      </c>
      <c r="AW15" s="284" t="s">
        <v>240</v>
      </c>
      <c r="AX15" s="273"/>
      <c r="AY15" s="274"/>
    </row>
    <row r="16" spans="1:51" s="275" customFormat="1" ht="409.5" customHeight="1">
      <c r="A16" s="267"/>
      <c r="B16" s="267"/>
      <c r="C16" s="267"/>
      <c r="D16" s="279">
        <v>33</v>
      </c>
      <c r="E16" s="279" t="s">
        <v>241</v>
      </c>
      <c r="F16" s="279"/>
      <c r="G16" s="280" t="s">
        <v>232</v>
      </c>
      <c r="H16" s="279" t="s">
        <v>242</v>
      </c>
      <c r="I16" s="280" t="s">
        <v>108</v>
      </c>
      <c r="J16" s="280" t="s">
        <v>243</v>
      </c>
      <c r="K16" s="279" t="s">
        <v>244</v>
      </c>
      <c r="L16" s="279">
        <v>4800</v>
      </c>
      <c r="M16" s="279" t="s">
        <v>245</v>
      </c>
      <c r="N16" s="280" t="s">
        <v>246</v>
      </c>
      <c r="O16" s="285">
        <v>0</v>
      </c>
      <c r="P16" s="285">
        <v>1400</v>
      </c>
      <c r="Q16" s="285">
        <v>1239</v>
      </c>
      <c r="R16" s="285">
        <v>1200</v>
      </c>
      <c r="S16" s="285">
        <v>1000</v>
      </c>
      <c r="T16" s="281" t="s">
        <v>237</v>
      </c>
      <c r="U16" s="280" t="s">
        <v>247</v>
      </c>
      <c r="V16" s="109"/>
      <c r="W16" s="109"/>
      <c r="X16" s="282">
        <v>50</v>
      </c>
      <c r="Y16" s="282">
        <v>100</v>
      </c>
      <c r="Z16" s="282">
        <v>200</v>
      </c>
      <c r="AA16" s="282">
        <v>150</v>
      </c>
      <c r="AB16" s="282">
        <v>150</v>
      </c>
      <c r="AC16" s="282">
        <v>150</v>
      </c>
      <c r="AD16" s="282">
        <v>120</v>
      </c>
      <c r="AE16" s="282">
        <v>130</v>
      </c>
      <c r="AF16" s="282">
        <v>150</v>
      </c>
      <c r="AG16" s="282">
        <v>0</v>
      </c>
      <c r="AH16" s="109">
        <v>0</v>
      </c>
      <c r="AI16" s="128">
        <v>0</v>
      </c>
      <c r="AJ16" s="109">
        <v>168</v>
      </c>
      <c r="AK16" s="109">
        <v>178</v>
      </c>
      <c r="AL16" s="109">
        <v>237</v>
      </c>
      <c r="AM16" s="109"/>
      <c r="AN16" s="109"/>
      <c r="AO16" s="109"/>
      <c r="AP16" s="109"/>
      <c r="AQ16" s="109"/>
      <c r="AR16" s="109"/>
      <c r="AS16" s="109"/>
      <c r="AT16" s="109">
        <f>SUM(AH16:AS16)</f>
        <v>583</v>
      </c>
      <c r="AU16" s="277">
        <f t="shared" si="0"/>
        <v>0.48583333333333334</v>
      </c>
      <c r="AV16" s="283" t="s">
        <v>248</v>
      </c>
      <c r="AW16" s="286" t="s">
        <v>249</v>
      </c>
      <c r="AX16" s="273"/>
      <c r="AY16" s="274"/>
    </row>
    <row r="17" spans="1:51" s="275" customFormat="1" ht="187.5" customHeight="1">
      <c r="A17" s="267"/>
      <c r="B17" s="267"/>
      <c r="C17" s="267"/>
      <c r="D17" s="267"/>
      <c r="E17" s="254" t="s">
        <v>250</v>
      </c>
      <c r="F17" s="254"/>
      <c r="G17" s="109" t="s">
        <v>232</v>
      </c>
      <c r="H17" s="254"/>
      <c r="I17" s="109" t="s">
        <v>115</v>
      </c>
      <c r="J17" s="109" t="s">
        <v>251</v>
      </c>
      <c r="K17" s="254" t="s">
        <v>219</v>
      </c>
      <c r="L17" s="109">
        <v>19</v>
      </c>
      <c r="M17" s="254" t="s">
        <v>220</v>
      </c>
      <c r="N17" s="109" t="s">
        <v>252</v>
      </c>
      <c r="O17" s="110">
        <v>0</v>
      </c>
      <c r="P17" s="110">
        <v>19</v>
      </c>
      <c r="Q17" s="110">
        <v>19</v>
      </c>
      <c r="R17" s="110">
        <v>19</v>
      </c>
      <c r="S17" s="110">
        <v>19</v>
      </c>
      <c r="T17" s="287" t="s">
        <v>237</v>
      </c>
      <c r="U17" s="109" t="s">
        <v>253</v>
      </c>
      <c r="V17" s="109"/>
      <c r="W17" s="109"/>
      <c r="X17" s="109">
        <v>19</v>
      </c>
      <c r="Y17" s="109"/>
      <c r="Z17" s="109"/>
      <c r="AA17" s="109">
        <v>19</v>
      </c>
      <c r="AB17" s="109"/>
      <c r="AC17" s="109"/>
      <c r="AD17" s="109">
        <v>19</v>
      </c>
      <c r="AE17" s="109"/>
      <c r="AF17" s="109"/>
      <c r="AG17" s="109">
        <v>19</v>
      </c>
      <c r="AH17" s="128">
        <v>0</v>
      </c>
      <c r="AI17" s="128">
        <v>7</v>
      </c>
      <c r="AJ17" s="109">
        <v>9</v>
      </c>
      <c r="AK17" s="109">
        <v>6</v>
      </c>
      <c r="AL17" s="128">
        <v>10</v>
      </c>
      <c r="AM17" s="128"/>
      <c r="AN17" s="128"/>
      <c r="AO17" s="128"/>
      <c r="AP17" s="128"/>
      <c r="AQ17" s="128"/>
      <c r="AR17" s="128"/>
      <c r="AS17" s="128"/>
      <c r="AT17" s="280">
        <v>13</v>
      </c>
      <c r="AU17" s="277">
        <f t="shared" si="0"/>
        <v>0.6842105263157895</v>
      </c>
      <c r="AV17" s="288" t="s">
        <v>254</v>
      </c>
      <c r="AW17" s="284" t="s">
        <v>255</v>
      </c>
      <c r="AX17" s="273"/>
      <c r="AY17" s="274"/>
    </row>
    <row r="18" spans="1:51" s="275" customFormat="1" ht="169.5" customHeight="1">
      <c r="A18" s="267"/>
      <c r="B18" s="267"/>
      <c r="C18" s="267"/>
      <c r="D18" s="267"/>
      <c r="E18" s="254" t="s">
        <v>256</v>
      </c>
      <c r="F18" s="254"/>
      <c r="G18" s="109" t="s">
        <v>232</v>
      </c>
      <c r="H18" s="254"/>
      <c r="I18" s="109" t="s">
        <v>115</v>
      </c>
      <c r="J18" s="109" t="s">
        <v>257</v>
      </c>
      <c r="K18" s="254" t="s">
        <v>219</v>
      </c>
      <c r="L18" s="109">
        <v>4</v>
      </c>
      <c r="M18" s="254" t="s">
        <v>258</v>
      </c>
      <c r="N18" s="109" t="s">
        <v>259</v>
      </c>
      <c r="O18" s="110"/>
      <c r="P18" s="110">
        <v>4</v>
      </c>
      <c r="Q18" s="110">
        <v>4</v>
      </c>
      <c r="R18" s="110">
        <v>4</v>
      </c>
      <c r="S18" s="110">
        <v>4</v>
      </c>
      <c r="T18" s="285"/>
      <c r="U18" s="280" t="s">
        <v>260</v>
      </c>
      <c r="V18" s="109"/>
      <c r="W18" s="109"/>
      <c r="X18" s="109">
        <v>1</v>
      </c>
      <c r="Y18" s="109"/>
      <c r="Z18" s="109"/>
      <c r="AA18" s="109">
        <v>1</v>
      </c>
      <c r="AB18" s="109"/>
      <c r="AC18" s="267"/>
      <c r="AD18" s="109">
        <v>1</v>
      </c>
      <c r="AE18" s="109"/>
      <c r="AF18" s="109"/>
      <c r="AG18" s="109">
        <v>1</v>
      </c>
      <c r="AH18" s="109"/>
      <c r="AI18" s="128">
        <v>0</v>
      </c>
      <c r="AJ18" s="109">
        <v>1</v>
      </c>
      <c r="AK18" s="109">
        <v>1</v>
      </c>
      <c r="AL18" s="109">
        <v>1</v>
      </c>
      <c r="AM18" s="267"/>
      <c r="AN18" s="267"/>
      <c r="AO18" s="267"/>
      <c r="AP18" s="267"/>
      <c r="AQ18" s="267"/>
      <c r="AR18" s="267"/>
      <c r="AS18" s="267"/>
      <c r="AT18" s="109">
        <f>SUM(AH18:AS18)</f>
        <v>3</v>
      </c>
      <c r="AU18" s="277">
        <f t="shared" si="0"/>
        <v>0.75</v>
      </c>
      <c r="AV18" s="288" t="s">
        <v>261</v>
      </c>
      <c r="AW18" s="286" t="s">
        <v>262</v>
      </c>
      <c r="AX18" s="273"/>
      <c r="AY18" s="274"/>
    </row>
    <row r="19" spans="1:51" s="275" customFormat="1" ht="183.75" customHeight="1">
      <c r="A19" s="267"/>
      <c r="B19" s="267"/>
      <c r="C19" s="267"/>
      <c r="D19" s="267"/>
      <c r="E19" s="254" t="s">
        <v>263</v>
      </c>
      <c r="F19" s="254"/>
      <c r="G19" s="109" t="s">
        <v>232</v>
      </c>
      <c r="H19" s="109" t="s">
        <v>264</v>
      </c>
      <c r="I19" s="109" t="s">
        <v>124</v>
      </c>
      <c r="J19" s="109" t="s">
        <v>265</v>
      </c>
      <c r="K19" s="109" t="s">
        <v>219</v>
      </c>
      <c r="L19" s="109">
        <v>20</v>
      </c>
      <c r="M19" s="109" t="s">
        <v>220</v>
      </c>
      <c r="N19" s="109" t="s">
        <v>266</v>
      </c>
      <c r="O19" s="128">
        <v>20</v>
      </c>
      <c r="P19" s="128">
        <v>20</v>
      </c>
      <c r="Q19" s="128">
        <v>20</v>
      </c>
      <c r="R19" s="128">
        <v>20</v>
      </c>
      <c r="S19" s="128">
        <v>20</v>
      </c>
      <c r="T19" s="289" t="s">
        <v>237</v>
      </c>
      <c r="U19" s="109" t="s">
        <v>267</v>
      </c>
      <c r="V19" s="109"/>
      <c r="W19" s="109"/>
      <c r="X19" s="282">
        <v>20</v>
      </c>
      <c r="Y19" s="282"/>
      <c r="Z19" s="282"/>
      <c r="AA19" s="282">
        <v>20</v>
      </c>
      <c r="AB19" s="282"/>
      <c r="AC19" s="282"/>
      <c r="AD19" s="282">
        <v>20</v>
      </c>
      <c r="AE19" s="282"/>
      <c r="AF19" s="282"/>
      <c r="AG19" s="282">
        <v>20</v>
      </c>
      <c r="AH19" s="267"/>
      <c r="AI19" s="128">
        <v>0</v>
      </c>
      <c r="AJ19" s="109">
        <v>19</v>
      </c>
      <c r="AK19" s="109">
        <v>17</v>
      </c>
      <c r="AL19" s="109">
        <v>16</v>
      </c>
      <c r="AM19" s="267"/>
      <c r="AN19" s="290"/>
      <c r="AO19" s="267"/>
      <c r="AP19" s="267"/>
      <c r="AQ19" s="267"/>
      <c r="AR19" s="267"/>
      <c r="AS19" s="267"/>
      <c r="AT19" s="280">
        <v>16</v>
      </c>
      <c r="AU19" s="277">
        <f t="shared" si="0"/>
        <v>0.8</v>
      </c>
      <c r="AV19" s="288" t="s">
        <v>268</v>
      </c>
      <c r="AW19" s="286" t="s">
        <v>269</v>
      </c>
      <c r="AX19" s="273"/>
      <c r="AY19" s="274"/>
    </row>
    <row r="20" spans="1:51" ht="193.5" customHeight="1">
      <c r="A20" s="254"/>
      <c r="B20" s="254"/>
      <c r="C20" s="254"/>
      <c r="D20" s="254"/>
      <c r="E20" s="109" t="s">
        <v>270</v>
      </c>
      <c r="F20" s="109"/>
      <c r="G20" s="109" t="s">
        <v>232</v>
      </c>
      <c r="H20" s="109" t="s">
        <v>242</v>
      </c>
      <c r="I20" s="109" t="s">
        <v>124</v>
      </c>
      <c r="J20" s="109" t="s">
        <v>271</v>
      </c>
      <c r="K20" s="109" t="s">
        <v>219</v>
      </c>
      <c r="L20" s="109">
        <v>20</v>
      </c>
      <c r="M20" s="109" t="s">
        <v>220</v>
      </c>
      <c r="N20" s="128"/>
      <c r="O20" s="128">
        <v>20</v>
      </c>
      <c r="P20" s="128">
        <v>20</v>
      </c>
      <c r="Q20" s="128">
        <v>20</v>
      </c>
      <c r="R20" s="128">
        <v>20</v>
      </c>
      <c r="S20" s="128">
        <v>20</v>
      </c>
      <c r="T20" s="128"/>
      <c r="U20" s="109" t="s">
        <v>272</v>
      </c>
      <c r="V20" s="254"/>
      <c r="W20" s="254"/>
      <c r="X20" s="282">
        <v>20</v>
      </c>
      <c r="Y20" s="282"/>
      <c r="Z20" s="282"/>
      <c r="AA20" s="282">
        <v>20</v>
      </c>
      <c r="AB20" s="282"/>
      <c r="AC20" s="282"/>
      <c r="AD20" s="282">
        <v>20</v>
      </c>
      <c r="AE20" s="282"/>
      <c r="AF20" s="282"/>
      <c r="AG20" s="282">
        <v>20</v>
      </c>
      <c r="AH20" s="110"/>
      <c r="AI20" s="110">
        <v>0</v>
      </c>
      <c r="AJ20" s="254">
        <v>9</v>
      </c>
      <c r="AK20" s="254">
        <v>0</v>
      </c>
      <c r="AL20" s="254">
        <v>16</v>
      </c>
      <c r="AM20" s="110"/>
      <c r="AN20" s="110"/>
      <c r="AO20" s="110"/>
      <c r="AP20" s="110"/>
      <c r="AQ20" s="110"/>
      <c r="AR20" s="110"/>
      <c r="AS20" s="110"/>
      <c r="AT20" s="254">
        <v>16</v>
      </c>
      <c r="AU20" s="291">
        <f t="shared" si="0"/>
        <v>0.8</v>
      </c>
      <c r="AV20" s="292" t="s">
        <v>273</v>
      </c>
      <c r="AW20" s="272" t="s">
        <v>274</v>
      </c>
      <c r="AX20" s="273"/>
      <c r="AY20" s="274"/>
    </row>
    <row r="21" spans="1:51" ht="175.5" customHeight="1">
      <c r="A21" s="254"/>
      <c r="B21" s="254"/>
      <c r="C21" s="254"/>
      <c r="D21" s="254"/>
      <c r="E21" s="254" t="s">
        <v>275</v>
      </c>
      <c r="F21" s="254"/>
      <c r="G21" s="109" t="s">
        <v>232</v>
      </c>
      <c r="H21" s="254"/>
      <c r="I21" s="109" t="s">
        <v>124</v>
      </c>
      <c r="J21" s="109" t="s">
        <v>276</v>
      </c>
      <c r="K21" s="109" t="s">
        <v>219</v>
      </c>
      <c r="L21" s="109">
        <v>20</v>
      </c>
      <c r="M21" s="109" t="s">
        <v>220</v>
      </c>
      <c r="N21" s="110"/>
      <c r="O21" s="128">
        <v>20</v>
      </c>
      <c r="P21" s="128">
        <v>20</v>
      </c>
      <c r="Q21" s="128">
        <v>20</v>
      </c>
      <c r="R21" s="128">
        <v>20</v>
      </c>
      <c r="S21" s="128">
        <v>20</v>
      </c>
      <c r="T21" s="110"/>
      <c r="U21" s="109" t="s">
        <v>277</v>
      </c>
      <c r="V21" s="254">
        <v>0</v>
      </c>
      <c r="W21" s="254">
        <v>14</v>
      </c>
      <c r="X21" s="254"/>
      <c r="Y21" s="254"/>
      <c r="Z21" s="254"/>
      <c r="AA21" s="254"/>
      <c r="AB21" s="254"/>
      <c r="AC21" s="110"/>
      <c r="AD21" s="110"/>
      <c r="AE21" s="110"/>
      <c r="AF21" s="110"/>
      <c r="AG21" s="110"/>
      <c r="AH21" s="110"/>
      <c r="AI21" s="110">
        <v>14</v>
      </c>
      <c r="AJ21" s="254">
        <v>18</v>
      </c>
      <c r="AK21" s="254">
        <v>17</v>
      </c>
      <c r="AL21" s="254">
        <v>20</v>
      </c>
      <c r="AM21" s="110"/>
      <c r="AN21" s="110"/>
      <c r="AO21" s="110"/>
      <c r="AP21" s="110"/>
      <c r="AQ21" s="110"/>
      <c r="AR21" s="110"/>
      <c r="AS21" s="110"/>
      <c r="AT21" s="279">
        <v>20</v>
      </c>
      <c r="AU21" s="291">
        <f>+AT21/R21</f>
        <v>1</v>
      </c>
      <c r="AV21" s="278" t="s">
        <v>278</v>
      </c>
      <c r="AW21" s="286" t="s">
        <v>279</v>
      </c>
      <c r="AX21" s="273"/>
      <c r="AY21" s="274"/>
    </row>
    <row r="22" spans="1:51" s="303" customFormat="1" ht="70.5" customHeight="1">
      <c r="A22" s="293"/>
      <c r="B22" s="293"/>
      <c r="C22" s="293"/>
      <c r="D22" s="293"/>
      <c r="E22" s="293" t="s">
        <v>275</v>
      </c>
      <c r="F22" s="293"/>
      <c r="G22" s="294" t="s">
        <v>232</v>
      </c>
      <c r="H22" s="293" t="s">
        <v>242</v>
      </c>
      <c r="I22" s="294" t="s">
        <v>124</v>
      </c>
      <c r="J22" s="294" t="s">
        <v>280</v>
      </c>
      <c r="K22" s="293" t="s">
        <v>244</v>
      </c>
      <c r="L22" s="294">
        <v>20</v>
      </c>
      <c r="M22" s="294"/>
      <c r="N22" s="295"/>
      <c r="O22" s="296"/>
      <c r="P22" s="296"/>
      <c r="Q22" s="296"/>
      <c r="R22" s="296"/>
      <c r="S22" s="296"/>
      <c r="T22" s="297" t="s">
        <v>281</v>
      </c>
      <c r="U22" s="298" t="s">
        <v>282</v>
      </c>
      <c r="V22" s="293">
        <v>0</v>
      </c>
      <c r="W22" s="293">
        <v>55</v>
      </c>
      <c r="X22" s="293"/>
      <c r="Y22" s="293"/>
      <c r="Z22" s="293"/>
      <c r="AA22" s="293"/>
      <c r="AB22" s="293"/>
      <c r="AC22" s="295"/>
      <c r="AD22" s="295"/>
      <c r="AE22" s="295"/>
      <c r="AF22" s="295"/>
      <c r="AG22" s="295"/>
      <c r="AH22" s="295"/>
      <c r="AI22" s="295">
        <v>55</v>
      </c>
      <c r="AJ22" s="293">
        <v>40</v>
      </c>
      <c r="AK22" s="293">
        <v>84</v>
      </c>
      <c r="AL22" s="293">
        <v>70</v>
      </c>
      <c r="AM22" s="295"/>
      <c r="AN22" s="295"/>
      <c r="AO22" s="295"/>
      <c r="AP22" s="295"/>
      <c r="AQ22" s="295"/>
      <c r="AR22" s="295"/>
      <c r="AS22" s="295"/>
      <c r="AT22" s="293">
        <f>SUM(AI22:AS22)</f>
        <v>249</v>
      </c>
      <c r="AU22" s="299"/>
      <c r="AV22" s="300" t="s">
        <v>283</v>
      </c>
      <c r="AW22" s="284" t="s">
        <v>284</v>
      </c>
      <c r="AX22" s="301"/>
      <c r="AY22" s="302"/>
    </row>
    <row r="23" spans="1:51" ht="70.5" customHeight="1">
      <c r="A23" s="769" t="s">
        <v>81</v>
      </c>
      <c r="B23" s="729"/>
      <c r="C23" s="729"/>
      <c r="D23" s="729"/>
      <c r="E23" s="729"/>
      <c r="F23" s="729"/>
      <c r="G23" s="729"/>
      <c r="H23" s="729"/>
      <c r="I23" s="729"/>
      <c r="J23" s="729"/>
      <c r="K23" s="729"/>
      <c r="L23" s="729"/>
      <c r="M23" s="729"/>
      <c r="N23" s="729"/>
      <c r="O23" s="729"/>
      <c r="P23" s="729"/>
      <c r="Q23" s="729"/>
      <c r="R23" s="729"/>
      <c r="S23" s="729"/>
      <c r="T23" s="729"/>
      <c r="U23" s="729"/>
      <c r="V23" s="729"/>
      <c r="W23" s="729"/>
      <c r="X23" s="729"/>
      <c r="Y23" s="729"/>
      <c r="Z23" s="729"/>
      <c r="AA23" s="729"/>
      <c r="AB23" s="729"/>
      <c r="AC23" s="729"/>
      <c r="AD23" s="729"/>
      <c r="AE23" s="729"/>
      <c r="AF23" s="729"/>
      <c r="AG23" s="729"/>
      <c r="AH23" s="729"/>
      <c r="AI23" s="729"/>
      <c r="AJ23" s="729"/>
      <c r="AK23" s="729"/>
      <c r="AL23" s="729"/>
      <c r="AM23" s="729"/>
      <c r="AN23" s="729"/>
      <c r="AO23" s="729"/>
      <c r="AP23" s="729"/>
      <c r="AQ23" s="729"/>
      <c r="AR23" s="729"/>
      <c r="AS23" s="729"/>
      <c r="AT23" s="729"/>
      <c r="AU23" s="729"/>
      <c r="AV23" s="729"/>
      <c r="AW23" s="729"/>
      <c r="AX23" s="729"/>
      <c r="AY23" s="730"/>
    </row>
    <row r="24" spans="1:51" ht="70.5" customHeight="1">
      <c r="A24" s="773" t="s">
        <v>285</v>
      </c>
      <c r="B24" s="773"/>
      <c r="C24" s="773"/>
      <c r="D24" s="772" t="s">
        <v>286</v>
      </c>
      <c r="E24" s="772"/>
      <c r="F24" s="772"/>
      <c r="G24" s="772"/>
      <c r="H24" s="772"/>
      <c r="I24" s="772"/>
      <c r="J24" s="773" t="s">
        <v>287</v>
      </c>
      <c r="K24" s="773"/>
      <c r="L24" s="773"/>
      <c r="M24" s="773"/>
      <c r="N24" s="773"/>
      <c r="O24" s="773"/>
      <c r="P24" s="744" t="s">
        <v>288</v>
      </c>
      <c r="Q24" s="744"/>
      <c r="R24" s="744"/>
      <c r="S24" s="744"/>
      <c r="T24" s="744"/>
      <c r="U24" s="744"/>
      <c r="V24" s="744" t="s">
        <v>288</v>
      </c>
      <c r="W24" s="744"/>
      <c r="X24" s="744"/>
      <c r="Y24" s="744"/>
      <c r="Z24" s="744"/>
      <c r="AA24" s="744"/>
      <c r="AB24" s="744"/>
      <c r="AC24" s="744"/>
      <c r="AD24" s="744" t="s">
        <v>288</v>
      </c>
      <c r="AE24" s="744"/>
      <c r="AF24" s="744"/>
      <c r="AG24" s="744"/>
      <c r="AH24" s="744"/>
      <c r="AI24" s="744"/>
      <c r="AJ24" s="744"/>
      <c r="AK24" s="744"/>
      <c r="AL24" s="744"/>
      <c r="AM24" s="744"/>
      <c r="AN24" s="744"/>
      <c r="AO24" s="744"/>
      <c r="AP24" s="773" t="s">
        <v>289</v>
      </c>
      <c r="AQ24" s="773"/>
      <c r="AR24" s="773"/>
      <c r="AS24" s="773"/>
      <c r="AT24" s="744"/>
      <c r="AU24" s="744"/>
      <c r="AV24" s="744"/>
      <c r="AW24" s="744"/>
      <c r="AX24" s="744"/>
      <c r="AY24" s="744"/>
    </row>
    <row r="25" spans="1:51" ht="70.5" customHeight="1">
      <c r="A25" s="773"/>
      <c r="B25" s="773"/>
      <c r="C25" s="773"/>
      <c r="D25" s="744" t="s">
        <v>290</v>
      </c>
      <c r="E25" s="744"/>
      <c r="F25" s="744"/>
      <c r="G25" s="744"/>
      <c r="H25" s="744"/>
      <c r="I25" s="744"/>
      <c r="J25" s="773"/>
      <c r="K25" s="773"/>
      <c r="L25" s="773"/>
      <c r="M25" s="773"/>
      <c r="N25" s="773"/>
      <c r="O25" s="773"/>
      <c r="P25" s="744" t="s">
        <v>291</v>
      </c>
      <c r="Q25" s="744"/>
      <c r="R25" s="744"/>
      <c r="S25" s="744"/>
      <c r="T25" s="744"/>
      <c r="U25" s="744"/>
      <c r="V25" s="744" t="s">
        <v>292</v>
      </c>
      <c r="W25" s="744"/>
      <c r="X25" s="744"/>
      <c r="Y25" s="744"/>
      <c r="Z25" s="744"/>
      <c r="AA25" s="744"/>
      <c r="AB25" s="744"/>
      <c r="AC25" s="744"/>
      <c r="AD25" s="744" t="s">
        <v>293</v>
      </c>
      <c r="AE25" s="744"/>
      <c r="AF25" s="744"/>
      <c r="AG25" s="744"/>
      <c r="AH25" s="744"/>
      <c r="AI25" s="744"/>
      <c r="AJ25" s="744"/>
      <c r="AK25" s="744"/>
      <c r="AL25" s="744"/>
      <c r="AM25" s="744"/>
      <c r="AN25" s="744"/>
      <c r="AO25" s="744"/>
      <c r="AP25" s="773"/>
      <c r="AQ25" s="773"/>
      <c r="AR25" s="773"/>
      <c r="AS25" s="773"/>
      <c r="AT25" s="744" t="s">
        <v>293</v>
      </c>
      <c r="AU25" s="744"/>
      <c r="AV25" s="744"/>
      <c r="AW25" s="744"/>
      <c r="AX25" s="744"/>
      <c r="AY25" s="744"/>
    </row>
    <row r="26" spans="1:51" ht="70.5" customHeight="1">
      <c r="A26" s="773"/>
      <c r="B26" s="773"/>
      <c r="C26" s="773"/>
      <c r="D26" s="744" t="s">
        <v>294</v>
      </c>
      <c r="E26" s="744"/>
      <c r="F26" s="744"/>
      <c r="G26" s="744"/>
      <c r="H26" s="744"/>
      <c r="I26" s="744"/>
      <c r="J26" s="773"/>
      <c r="K26" s="773"/>
      <c r="L26" s="773"/>
      <c r="M26" s="773"/>
      <c r="N26" s="773"/>
      <c r="O26" s="773"/>
      <c r="P26" s="744" t="s">
        <v>295</v>
      </c>
      <c r="Q26" s="744"/>
      <c r="R26" s="744"/>
      <c r="S26" s="744"/>
      <c r="T26" s="744"/>
      <c r="U26" s="744"/>
      <c r="V26" s="744" t="s">
        <v>296</v>
      </c>
      <c r="W26" s="744"/>
      <c r="X26" s="744"/>
      <c r="Y26" s="744"/>
      <c r="Z26" s="744"/>
      <c r="AA26" s="744"/>
      <c r="AB26" s="744"/>
      <c r="AC26" s="744"/>
      <c r="AD26" s="744" t="s">
        <v>297</v>
      </c>
      <c r="AE26" s="744"/>
      <c r="AF26" s="744"/>
      <c r="AG26" s="744"/>
      <c r="AH26" s="744"/>
      <c r="AI26" s="744"/>
      <c r="AJ26" s="744"/>
      <c r="AK26" s="744"/>
      <c r="AL26" s="744"/>
      <c r="AM26" s="744"/>
      <c r="AN26" s="744"/>
      <c r="AO26" s="744"/>
      <c r="AP26" s="773"/>
      <c r="AQ26" s="773"/>
      <c r="AR26" s="773"/>
      <c r="AS26" s="773"/>
      <c r="AT26" s="744" t="s">
        <v>298</v>
      </c>
      <c r="AU26" s="744"/>
      <c r="AV26" s="744"/>
      <c r="AW26" s="744"/>
      <c r="AX26" s="744"/>
      <c r="AY26" s="744"/>
    </row>
    <row r="28" ht="70.5" customHeight="1">
      <c r="G28"/>
    </row>
    <row r="29" spans="6:7" ht="70.5" customHeight="1">
      <c r="F29"/>
      <c r="G29"/>
    </row>
    <row r="30" ht="70.5" customHeight="1">
      <c r="G30" s="307"/>
    </row>
  </sheetData>
  <sheetProtection/>
  <mergeCells count="57">
    <mergeCell ref="AT26:AY26"/>
    <mergeCell ref="D24:I24"/>
    <mergeCell ref="AP24:AS26"/>
    <mergeCell ref="V26:AC26"/>
    <mergeCell ref="A24:C26"/>
    <mergeCell ref="J24:O26"/>
    <mergeCell ref="P25:U25"/>
    <mergeCell ref="P26:U26"/>
    <mergeCell ref="V24:AC24"/>
    <mergeCell ref="D25:I25"/>
    <mergeCell ref="D26:I26"/>
    <mergeCell ref="AD24:AO24"/>
    <mergeCell ref="AT25:AY25"/>
    <mergeCell ref="AT24:AY24"/>
    <mergeCell ref="AD26:AO26"/>
    <mergeCell ref="P24:U24"/>
    <mergeCell ref="A23:AY23"/>
    <mergeCell ref="V11:AG11"/>
    <mergeCell ref="D10:AG10"/>
    <mergeCell ref="L11:L12"/>
    <mergeCell ref="AX5:AX12"/>
    <mergeCell ref="AY5:AY12"/>
    <mergeCell ref="H7:I7"/>
    <mergeCell ref="H8:I8"/>
    <mergeCell ref="A11:F11"/>
    <mergeCell ref="G11:H11"/>
    <mergeCell ref="T11:T12"/>
    <mergeCell ref="N11:N12"/>
    <mergeCell ref="M11:M12"/>
    <mergeCell ref="AW5:AW12"/>
    <mergeCell ref="F6:G8"/>
    <mergeCell ref="H6:I6"/>
    <mergeCell ref="AD25:AO25"/>
    <mergeCell ref="AH5:AU10"/>
    <mergeCell ref="K6:U8"/>
    <mergeCell ref="AV5:AV12"/>
    <mergeCell ref="A5:AG5"/>
    <mergeCell ref="A6:C8"/>
    <mergeCell ref="D6:E8"/>
    <mergeCell ref="AT11:AU11"/>
    <mergeCell ref="AH11:AS11"/>
    <mergeCell ref="I11:I12"/>
    <mergeCell ref="J11:J12"/>
    <mergeCell ref="K11:K12"/>
    <mergeCell ref="U11:U12"/>
    <mergeCell ref="O11:S11"/>
    <mergeCell ref="V25:AC25"/>
    <mergeCell ref="A9:C9"/>
    <mergeCell ref="A10:C10"/>
    <mergeCell ref="D9:AG9"/>
    <mergeCell ref="AX1:AY1"/>
    <mergeCell ref="AX2:AY2"/>
    <mergeCell ref="AX3:AY3"/>
    <mergeCell ref="AX4:AY4"/>
    <mergeCell ref="A1:AW1"/>
    <mergeCell ref="A2:AW2"/>
    <mergeCell ref="A3:AW4"/>
  </mergeCells>
  <printOptions/>
  <pageMargins left="0.7" right="0.7" top="0.75" bottom="0.75" header="0.3" footer="0.3"/>
  <pageSetup fitToHeight="1" fitToWidth="1" horizontalDpi="600" verticalDpi="600" orientation="landscape" scale="19"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16">
      <selection activeCell="B28" sqref="B28"/>
    </sheetView>
  </sheetViews>
  <sheetFormatPr defaultColWidth="10.8515625" defaultRowHeight="15"/>
  <cols>
    <col min="1" max="1" width="72.00390625" style="124" bestFit="1" customWidth="1"/>
    <col min="2" max="2" width="73.421875" style="124" customWidth="1"/>
    <col min="3" max="3" width="10.8515625" style="124" customWidth="1"/>
    <col min="4" max="4" width="31.140625" style="124" customWidth="1"/>
    <col min="5" max="5" width="70.140625" style="124" customWidth="1"/>
    <col min="6" max="6" width="17.28125" style="124" customWidth="1"/>
    <col min="7" max="8" width="21.8515625" style="124" customWidth="1"/>
    <col min="9" max="9" width="19.28125" style="124" customWidth="1"/>
    <col min="10" max="10" width="42.00390625" style="124" customWidth="1"/>
    <col min="11" max="16384" width="10.8515625" style="124" customWidth="1"/>
  </cols>
  <sheetData>
    <row r="1" spans="1:2" ht="25.5" customHeight="1">
      <c r="A1" s="776" t="s">
        <v>181</v>
      </c>
      <c r="B1" s="777"/>
    </row>
    <row r="2" spans="1:2" ht="25.5" customHeight="1">
      <c r="A2" s="778" t="s">
        <v>299</v>
      </c>
      <c r="B2" s="733"/>
    </row>
    <row r="3" spans="1:2" ht="15">
      <c r="A3" s="141" t="s">
        <v>300</v>
      </c>
      <c r="B3" s="125" t="s">
        <v>301</v>
      </c>
    </row>
    <row r="4" spans="1:2" ht="15">
      <c r="A4" s="142" t="s">
        <v>8</v>
      </c>
      <c r="B4" s="131" t="s">
        <v>302</v>
      </c>
    </row>
    <row r="5" spans="1:2" ht="105">
      <c r="A5" s="142" t="s">
        <v>10</v>
      </c>
      <c r="B5" s="144" t="s">
        <v>303</v>
      </c>
    </row>
    <row r="6" spans="1:2" ht="15">
      <c r="A6" s="142" t="s">
        <v>7</v>
      </c>
      <c r="B6" s="779" t="s">
        <v>304</v>
      </c>
    </row>
    <row r="7" spans="1:2" ht="15">
      <c r="A7" s="142" t="s">
        <v>14</v>
      </c>
      <c r="B7" s="780"/>
    </row>
    <row r="8" spans="1:2" ht="15">
      <c r="A8" s="142" t="s">
        <v>15</v>
      </c>
      <c r="B8" s="780"/>
    </row>
    <row r="9" spans="1:2" ht="15">
      <c r="A9" s="142" t="s">
        <v>305</v>
      </c>
      <c r="B9" s="781"/>
    </row>
    <row r="10" spans="1:2" ht="30">
      <c r="A10" s="142" t="s">
        <v>20</v>
      </c>
      <c r="B10" s="126" t="s">
        <v>306</v>
      </c>
    </row>
    <row r="11" spans="1:2" ht="45">
      <c r="A11" s="142" t="s">
        <v>22</v>
      </c>
      <c r="B11" s="126" t="s">
        <v>307</v>
      </c>
    </row>
    <row r="12" spans="1:2" ht="60">
      <c r="A12" s="142" t="s">
        <v>19</v>
      </c>
      <c r="B12" s="127" t="s">
        <v>308</v>
      </c>
    </row>
    <row r="13" spans="1:2" ht="30">
      <c r="A13" s="142" t="s">
        <v>309</v>
      </c>
      <c r="B13" s="127" t="s">
        <v>310</v>
      </c>
    </row>
    <row r="14" spans="1:2" ht="45">
      <c r="A14" s="142" t="s">
        <v>311</v>
      </c>
      <c r="B14" s="127" t="s">
        <v>312</v>
      </c>
    </row>
    <row r="15" spans="1:2" ht="72" customHeight="1">
      <c r="A15" s="143" t="s">
        <v>313</v>
      </c>
      <c r="B15" s="128" t="s">
        <v>314</v>
      </c>
    </row>
    <row r="16" spans="1:2" ht="199.5">
      <c r="A16" s="143" t="s">
        <v>315</v>
      </c>
      <c r="B16" s="170" t="s">
        <v>316</v>
      </c>
    </row>
    <row r="17" spans="1:2" ht="25.5" customHeight="1">
      <c r="A17" s="778" t="s">
        <v>317</v>
      </c>
      <c r="B17" s="733"/>
    </row>
    <row r="18" spans="1:2" ht="15">
      <c r="A18" s="141" t="s">
        <v>300</v>
      </c>
      <c r="B18" s="125" t="s">
        <v>301</v>
      </c>
    </row>
    <row r="19" spans="1:2" ht="15">
      <c r="A19" s="142" t="s">
        <v>8</v>
      </c>
      <c r="B19" s="131" t="s">
        <v>302</v>
      </c>
    </row>
    <row r="20" spans="1:2" ht="99.75">
      <c r="A20" s="142" t="s">
        <v>10</v>
      </c>
      <c r="B20" s="130" t="s">
        <v>318</v>
      </c>
    </row>
    <row r="21" spans="1:2" ht="30">
      <c r="A21" s="142" t="s">
        <v>319</v>
      </c>
      <c r="B21" s="127" t="s">
        <v>320</v>
      </c>
    </row>
    <row r="22" spans="1:2" ht="45">
      <c r="A22" s="142" t="s">
        <v>321</v>
      </c>
      <c r="B22" s="127" t="s">
        <v>322</v>
      </c>
    </row>
    <row r="23" spans="1:2" ht="75">
      <c r="A23" s="142" t="s">
        <v>323</v>
      </c>
      <c r="B23" s="127" t="s">
        <v>324</v>
      </c>
    </row>
    <row r="24" spans="1:2" ht="30">
      <c r="A24" s="142" t="s">
        <v>325</v>
      </c>
      <c r="B24" s="127" t="s">
        <v>326</v>
      </c>
    </row>
    <row r="25" spans="1:2" ht="15">
      <c r="A25" s="142" t="s">
        <v>327</v>
      </c>
      <c r="B25" s="127" t="s">
        <v>328</v>
      </c>
    </row>
    <row r="26" spans="1:2" ht="45.75" customHeight="1">
      <c r="A26" s="142" t="s">
        <v>329</v>
      </c>
      <c r="B26" s="129" t="s">
        <v>330</v>
      </c>
    </row>
    <row r="27" spans="1:2" ht="75">
      <c r="A27" s="142" t="s">
        <v>196</v>
      </c>
      <c r="B27" s="129" t="s">
        <v>331</v>
      </c>
    </row>
    <row r="28" spans="1:2" ht="45">
      <c r="A28" s="142" t="s">
        <v>332</v>
      </c>
      <c r="B28" s="129" t="s">
        <v>333</v>
      </c>
    </row>
    <row r="29" spans="1:2" ht="45">
      <c r="A29" s="142" t="s">
        <v>334</v>
      </c>
      <c r="B29" s="129" t="s">
        <v>335</v>
      </c>
    </row>
    <row r="30" spans="1:2" ht="45">
      <c r="A30" s="142" t="s">
        <v>336</v>
      </c>
      <c r="B30" s="129" t="s">
        <v>337</v>
      </c>
    </row>
    <row r="31" spans="1:2" ht="144" customHeight="1">
      <c r="A31" s="142" t="s">
        <v>338</v>
      </c>
      <c r="B31" s="129" t="s">
        <v>339</v>
      </c>
    </row>
    <row r="32" spans="1:2" ht="30">
      <c r="A32" s="142" t="s">
        <v>340</v>
      </c>
      <c r="B32" s="129" t="s">
        <v>341</v>
      </c>
    </row>
    <row r="33" spans="1:2" ht="30">
      <c r="A33" s="142" t="s">
        <v>342</v>
      </c>
      <c r="B33" s="129" t="s">
        <v>343</v>
      </c>
    </row>
    <row r="34" spans="1:2" ht="30">
      <c r="A34" s="142" t="s">
        <v>344</v>
      </c>
      <c r="B34" s="129" t="s">
        <v>345</v>
      </c>
    </row>
    <row r="35" spans="1:2" ht="30">
      <c r="A35" s="142" t="s">
        <v>346</v>
      </c>
      <c r="B35" s="129" t="s">
        <v>347</v>
      </c>
    </row>
    <row r="36" spans="1:2" ht="75">
      <c r="A36" s="142" t="s">
        <v>348</v>
      </c>
      <c r="B36" s="129" t="s">
        <v>349</v>
      </c>
    </row>
    <row r="37" spans="1:2" ht="15">
      <c r="A37" s="142" t="s">
        <v>184</v>
      </c>
      <c r="B37" s="129" t="s">
        <v>350</v>
      </c>
    </row>
    <row r="38" spans="1:2" ht="30">
      <c r="A38" s="142" t="s">
        <v>351</v>
      </c>
      <c r="B38" s="129" t="s">
        <v>352</v>
      </c>
    </row>
    <row r="39" spans="1:2" ht="45">
      <c r="A39" s="142" t="s">
        <v>353</v>
      </c>
      <c r="B39" s="129" t="s">
        <v>354</v>
      </c>
    </row>
    <row r="40" spans="1:2" ht="28.5">
      <c r="A40" s="143" t="s">
        <v>187</v>
      </c>
      <c r="B40" s="129" t="s">
        <v>355</v>
      </c>
    </row>
    <row r="41" spans="1:2" ht="25.5" customHeight="1">
      <c r="A41" s="778" t="s">
        <v>356</v>
      </c>
      <c r="B41" s="733"/>
    </row>
    <row r="42" spans="1:2" ht="15">
      <c r="A42" s="776" t="s">
        <v>357</v>
      </c>
      <c r="B42" s="777"/>
    </row>
    <row r="43" spans="1:2" ht="72" customHeight="1">
      <c r="A43" s="774" t="s">
        <v>358</v>
      </c>
      <c r="B43" s="775"/>
    </row>
    <row r="44" spans="1:2" ht="30">
      <c r="A44" s="142" t="s">
        <v>334</v>
      </c>
      <c r="B44" s="129" t="s">
        <v>359</v>
      </c>
    </row>
    <row r="45" spans="1:2" ht="45">
      <c r="A45" s="143" t="s">
        <v>360</v>
      </c>
      <c r="B45" s="129" t="s">
        <v>361</v>
      </c>
    </row>
  </sheetData>
  <sheetProtection/>
  <mergeCells count="7">
    <mergeCell ref="A43:B43"/>
    <mergeCell ref="A1:B1"/>
    <mergeCell ref="A2:B2"/>
    <mergeCell ref="B6:B9"/>
    <mergeCell ref="A17:B17"/>
    <mergeCell ref="A41:B41"/>
    <mergeCell ref="A42:B42"/>
  </mergeCells>
  <printOptions/>
  <pageMargins left="0.25" right="0.25" top="0.75" bottom="0.75" header="0.3" footer="0.3"/>
  <pageSetup fitToHeight="1" fitToWidth="1" horizontalDpi="600" verticalDpi="600" orientation="portrait" scale="38" r:id="rId1"/>
</worksheet>
</file>

<file path=xl/worksheets/sheet9.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1">
      <selection activeCell="A1" sqref="A1"/>
    </sheetView>
  </sheetViews>
  <sheetFormatPr defaultColWidth="11.421875" defaultRowHeight="15"/>
  <cols>
    <col min="1" max="1" width="44.140625" style="108" customWidth="1"/>
    <col min="2" max="2" width="61.8515625" style="108" customWidth="1"/>
    <col min="3" max="3" width="61.140625" style="108" customWidth="1"/>
    <col min="4" max="4" width="81.00390625" style="108" customWidth="1"/>
    <col min="5" max="5" width="32.8515625" style="124" customWidth="1"/>
    <col min="6" max="6" width="19.00390625" style="108" customWidth="1"/>
    <col min="7" max="7" width="29.421875" style="108" customWidth="1"/>
    <col min="8" max="8" width="36.28125" style="108" customWidth="1"/>
    <col min="9" max="9" width="40.00390625" style="108" customWidth="1"/>
    <col min="10" max="16384" width="11.421875" style="108" customWidth="1"/>
  </cols>
  <sheetData>
    <row r="1" spans="1:9" s="112" customFormat="1" ht="15">
      <c r="A1" s="111" t="s">
        <v>362</v>
      </c>
      <c r="B1" s="111" t="s">
        <v>363</v>
      </c>
      <c r="C1" s="111" t="s">
        <v>364</v>
      </c>
      <c r="D1" s="111" t="s">
        <v>365</v>
      </c>
      <c r="E1" s="111" t="s">
        <v>336</v>
      </c>
      <c r="F1" s="111" t="s">
        <v>366</v>
      </c>
      <c r="G1" s="111" t="s">
        <v>367</v>
      </c>
      <c r="H1" s="111" t="s">
        <v>143</v>
      </c>
      <c r="I1" s="111" t="s">
        <v>327</v>
      </c>
    </row>
    <row r="2" spans="1:9" s="112" customFormat="1" ht="15">
      <c r="A2" s="113" t="s">
        <v>368</v>
      </c>
      <c r="B2" s="109" t="s">
        <v>369</v>
      </c>
      <c r="C2" s="113" t="s">
        <v>370</v>
      </c>
      <c r="D2" s="114" t="s">
        <v>371</v>
      </c>
      <c r="E2" s="110" t="s">
        <v>372</v>
      </c>
      <c r="F2" s="115" t="s">
        <v>373</v>
      </c>
      <c r="G2" s="116" t="s">
        <v>374</v>
      </c>
      <c r="H2" s="116" t="s">
        <v>375</v>
      </c>
      <c r="I2" s="115" t="s">
        <v>376</v>
      </c>
    </row>
    <row r="3" spans="1:9" ht="15">
      <c r="A3" s="113" t="s">
        <v>377</v>
      </c>
      <c r="B3" s="109" t="s">
        <v>378</v>
      </c>
      <c r="C3" s="113" t="s">
        <v>379</v>
      </c>
      <c r="D3" s="117" t="s">
        <v>380</v>
      </c>
      <c r="E3" s="110" t="s">
        <v>381</v>
      </c>
      <c r="F3" s="115" t="s">
        <v>382</v>
      </c>
      <c r="G3" s="116" t="s">
        <v>383</v>
      </c>
      <c r="H3" s="116" t="s">
        <v>152</v>
      </c>
      <c r="I3" s="115" t="s">
        <v>384</v>
      </c>
    </row>
    <row r="4" spans="1:9" ht="15">
      <c r="A4" s="113" t="s">
        <v>385</v>
      </c>
      <c r="B4" s="109" t="s">
        <v>386</v>
      </c>
      <c r="C4" s="113" t="s">
        <v>387</v>
      </c>
      <c r="D4" s="117" t="s">
        <v>388</v>
      </c>
      <c r="E4" s="110" t="s">
        <v>389</v>
      </c>
      <c r="F4" s="115" t="s">
        <v>390</v>
      </c>
      <c r="G4" s="116" t="s">
        <v>391</v>
      </c>
      <c r="H4" s="116" t="s">
        <v>392</v>
      </c>
      <c r="I4" s="115" t="s">
        <v>393</v>
      </c>
    </row>
    <row r="5" spans="1:9" ht="15">
      <c r="A5" s="113" t="s">
        <v>394</v>
      </c>
      <c r="B5" s="109" t="s">
        <v>395</v>
      </c>
      <c r="C5" s="113" t="s">
        <v>396</v>
      </c>
      <c r="D5" s="117" t="s">
        <v>397</v>
      </c>
      <c r="E5" s="110" t="s">
        <v>398</v>
      </c>
      <c r="F5" s="115" t="s">
        <v>399</v>
      </c>
      <c r="G5" s="116" t="s">
        <v>400</v>
      </c>
      <c r="H5" s="116" t="s">
        <v>148</v>
      </c>
      <c r="I5" s="115" t="s">
        <v>401</v>
      </c>
    </row>
    <row r="6" spans="1:9" ht="30">
      <c r="A6" s="113" t="s">
        <v>402</v>
      </c>
      <c r="B6" s="109" t="s">
        <v>403</v>
      </c>
      <c r="C6" s="113" t="s">
        <v>404</v>
      </c>
      <c r="D6" s="117" t="s">
        <v>405</v>
      </c>
      <c r="E6" s="110" t="s">
        <v>406</v>
      </c>
      <c r="G6" s="116" t="s">
        <v>407</v>
      </c>
      <c r="H6" s="116" t="s">
        <v>149</v>
      </c>
      <c r="I6" s="115" t="s">
        <v>408</v>
      </c>
    </row>
    <row r="7" spans="2:9" ht="30">
      <c r="B7" s="109" t="s">
        <v>409</v>
      </c>
      <c r="C7" s="113" t="s">
        <v>410</v>
      </c>
      <c r="D7" s="117" t="s">
        <v>411</v>
      </c>
      <c r="E7" s="115" t="s">
        <v>412</v>
      </c>
      <c r="G7" s="110" t="s">
        <v>158</v>
      </c>
      <c r="H7" s="116" t="s">
        <v>150</v>
      </c>
      <c r="I7" s="115" t="s">
        <v>413</v>
      </c>
    </row>
    <row r="8" spans="1:9" ht="30">
      <c r="A8" s="118"/>
      <c r="B8" s="109" t="s">
        <v>232</v>
      </c>
      <c r="C8" s="113" t="s">
        <v>86</v>
      </c>
      <c r="D8" s="117" t="s">
        <v>414</v>
      </c>
      <c r="E8" s="115" t="s">
        <v>415</v>
      </c>
      <c r="I8" s="115" t="s">
        <v>416</v>
      </c>
    </row>
    <row r="9" spans="1:9" ht="31.5" customHeight="1">
      <c r="A9" s="118"/>
      <c r="B9" s="109" t="s">
        <v>417</v>
      </c>
      <c r="C9" s="113" t="s">
        <v>418</v>
      </c>
      <c r="D9" s="117" t="s">
        <v>419</v>
      </c>
      <c r="E9" s="115" t="s">
        <v>420</v>
      </c>
      <c r="I9" s="115" t="s">
        <v>421</v>
      </c>
    </row>
    <row r="10" spans="1:9" ht="15">
      <c r="A10" s="118"/>
      <c r="B10" s="109" t="s">
        <v>422</v>
      </c>
      <c r="C10" s="113" t="s">
        <v>423</v>
      </c>
      <c r="D10" s="117" t="s">
        <v>424</v>
      </c>
      <c r="E10" s="115" t="s">
        <v>425</v>
      </c>
      <c r="I10" s="115" t="s">
        <v>426</v>
      </c>
    </row>
    <row r="11" spans="1:9" ht="15">
      <c r="A11" s="118"/>
      <c r="B11" s="109" t="s">
        <v>427</v>
      </c>
      <c r="C11" s="113" t="s">
        <v>428</v>
      </c>
      <c r="D11" s="117" t="s">
        <v>429</v>
      </c>
      <c r="E11" s="115" t="s">
        <v>430</v>
      </c>
      <c r="I11" s="115" t="s">
        <v>431</v>
      </c>
    </row>
    <row r="12" spans="1:9" ht="30">
      <c r="A12" s="118"/>
      <c r="B12" s="109" t="s">
        <v>432</v>
      </c>
      <c r="C12" s="113" t="s">
        <v>433</v>
      </c>
      <c r="D12" s="117" t="s">
        <v>434</v>
      </c>
      <c r="E12" s="115" t="s">
        <v>435</v>
      </c>
      <c r="I12" s="115" t="s">
        <v>436</v>
      </c>
    </row>
    <row r="13" spans="1:9" ht="15">
      <c r="A13" s="118"/>
      <c r="B13" s="145" t="s">
        <v>437</v>
      </c>
      <c r="D13" s="117" t="s">
        <v>438</v>
      </c>
      <c r="E13" s="115" t="s">
        <v>439</v>
      </c>
      <c r="I13" s="115" t="s">
        <v>440</v>
      </c>
    </row>
    <row r="14" spans="1:5" ht="15">
      <c r="A14" s="118"/>
      <c r="B14" s="109" t="s">
        <v>441</v>
      </c>
      <c r="C14" s="118"/>
      <c r="D14" s="117" t="s">
        <v>442</v>
      </c>
      <c r="E14" s="115" t="s">
        <v>443</v>
      </c>
    </row>
    <row r="15" spans="1:5" ht="15">
      <c r="A15" s="118"/>
      <c r="B15" s="109" t="s">
        <v>444</v>
      </c>
      <c r="C15" s="118"/>
      <c r="D15" s="117" t="s">
        <v>445</v>
      </c>
      <c r="E15" s="115" t="s">
        <v>446</v>
      </c>
    </row>
    <row r="16" spans="1:5" ht="15">
      <c r="A16" s="118"/>
      <c r="B16" s="109" t="s">
        <v>447</v>
      </c>
      <c r="C16" s="118"/>
      <c r="D16" s="117" t="s">
        <v>448</v>
      </c>
      <c r="E16" s="119"/>
    </row>
    <row r="17" spans="1:5" ht="15">
      <c r="A17" s="118"/>
      <c r="B17" s="109" t="s">
        <v>449</v>
      </c>
      <c r="C17" s="118"/>
      <c r="D17" s="117" t="s">
        <v>450</v>
      </c>
      <c r="E17" s="119"/>
    </row>
    <row r="18" spans="1:5" ht="15">
      <c r="A18" s="118"/>
      <c r="B18" s="109" t="s">
        <v>451</v>
      </c>
      <c r="C18" s="118"/>
      <c r="D18" s="117" t="s">
        <v>452</v>
      </c>
      <c r="E18" s="119"/>
    </row>
    <row r="19" spans="1:5" ht="15">
      <c r="A19" s="118"/>
      <c r="B19" s="109" t="s">
        <v>453</v>
      </c>
      <c r="C19" s="118"/>
      <c r="D19" s="117" t="s">
        <v>454</v>
      </c>
      <c r="E19" s="119"/>
    </row>
    <row r="20" spans="1:5" ht="15">
      <c r="A20" s="118"/>
      <c r="B20" s="109" t="s">
        <v>455</v>
      </c>
      <c r="C20" s="118"/>
      <c r="D20" s="117" t="s">
        <v>456</v>
      </c>
      <c r="E20" s="119"/>
    </row>
    <row r="21" spans="2:5" ht="15">
      <c r="B21" s="109" t="s">
        <v>457</v>
      </c>
      <c r="D21" s="117" t="s">
        <v>458</v>
      </c>
      <c r="E21" s="119"/>
    </row>
    <row r="22" spans="2:5" ht="15">
      <c r="B22" s="109" t="s">
        <v>459</v>
      </c>
      <c r="D22" s="117" t="s">
        <v>460</v>
      </c>
      <c r="E22" s="119"/>
    </row>
    <row r="23" spans="2:5" ht="15">
      <c r="B23" s="109" t="s">
        <v>461</v>
      </c>
      <c r="D23" s="117" t="s">
        <v>462</v>
      </c>
      <c r="E23" s="119"/>
    </row>
    <row r="24" spans="4:5" ht="15">
      <c r="D24" s="120" t="s">
        <v>463</v>
      </c>
      <c r="E24" s="120" t="s">
        <v>464</v>
      </c>
    </row>
    <row r="25" spans="4:5" ht="15">
      <c r="D25" s="121" t="s">
        <v>465</v>
      </c>
      <c r="E25" s="115" t="s">
        <v>466</v>
      </c>
    </row>
    <row r="26" spans="4:5" ht="15">
      <c r="D26" s="121" t="s">
        <v>467</v>
      </c>
      <c r="E26" s="115" t="s">
        <v>468</v>
      </c>
    </row>
    <row r="27" spans="4:5" ht="15">
      <c r="D27" s="782" t="s">
        <v>469</v>
      </c>
      <c r="E27" s="115" t="s">
        <v>470</v>
      </c>
    </row>
    <row r="28" spans="4:5" ht="15">
      <c r="D28" s="783"/>
      <c r="E28" s="115" t="s">
        <v>471</v>
      </c>
    </row>
    <row r="29" spans="4:5" ht="15">
      <c r="D29" s="783"/>
      <c r="E29" s="115" t="s">
        <v>472</v>
      </c>
    </row>
    <row r="30" spans="4:5" ht="15">
      <c r="D30" s="784"/>
      <c r="E30" s="115" t="s">
        <v>473</v>
      </c>
    </row>
    <row r="31" spans="4:5" ht="15">
      <c r="D31" s="121" t="s">
        <v>474</v>
      </c>
      <c r="E31" s="115" t="s">
        <v>475</v>
      </c>
    </row>
    <row r="32" spans="4:5" ht="15">
      <c r="D32" s="121" t="s">
        <v>476</v>
      </c>
      <c r="E32" s="115" t="s">
        <v>477</v>
      </c>
    </row>
    <row r="33" spans="4:5" ht="15">
      <c r="D33" s="121" t="s">
        <v>478</v>
      </c>
      <c r="E33" s="115" t="s">
        <v>479</v>
      </c>
    </row>
    <row r="34" spans="4:5" ht="15">
      <c r="D34" s="121" t="s">
        <v>480</v>
      </c>
      <c r="E34" s="115" t="s">
        <v>481</v>
      </c>
    </row>
    <row r="35" spans="4:5" ht="15">
      <c r="D35" s="121" t="s">
        <v>482</v>
      </c>
      <c r="E35" s="115" t="s">
        <v>483</v>
      </c>
    </row>
    <row r="36" spans="4:5" ht="15">
      <c r="D36" s="121" t="s">
        <v>484</v>
      </c>
      <c r="E36" s="115" t="s">
        <v>485</v>
      </c>
    </row>
    <row r="37" spans="4:5" ht="15">
      <c r="D37" s="121" t="s">
        <v>486</v>
      </c>
      <c r="E37" s="115" t="s">
        <v>487</v>
      </c>
    </row>
    <row r="38" spans="4:5" ht="15">
      <c r="D38" s="121" t="s">
        <v>488</v>
      </c>
      <c r="E38" s="115" t="s">
        <v>489</v>
      </c>
    </row>
    <row r="39" spans="4:5" ht="15">
      <c r="D39" s="122" t="s">
        <v>490</v>
      </c>
      <c r="E39" s="115" t="s">
        <v>491</v>
      </c>
    </row>
    <row r="40" spans="4:5" ht="15">
      <c r="D40" s="122" t="s">
        <v>492</v>
      </c>
      <c r="E40" s="115" t="s">
        <v>493</v>
      </c>
    </row>
    <row r="41" spans="4:5" ht="15">
      <c r="D41" s="121" t="s">
        <v>494</v>
      </c>
      <c r="E41" s="115" t="s">
        <v>495</v>
      </c>
    </row>
    <row r="42" spans="4:5" ht="15">
      <c r="D42" s="121" t="s">
        <v>496</v>
      </c>
      <c r="E42" s="115" t="s">
        <v>497</v>
      </c>
    </row>
    <row r="43" spans="4:5" ht="15">
      <c r="D43" s="122" t="s">
        <v>498</v>
      </c>
      <c r="E43" s="115" t="s">
        <v>499</v>
      </c>
    </row>
    <row r="44" spans="4:5" ht="15">
      <c r="D44" s="123" t="s">
        <v>500</v>
      </c>
      <c r="E44" s="115" t="s">
        <v>501</v>
      </c>
    </row>
    <row r="45" spans="4:5" ht="15">
      <c r="D45" s="117" t="s">
        <v>89</v>
      </c>
      <c r="E45" s="115" t="s">
        <v>502</v>
      </c>
    </row>
    <row r="46" spans="4:5" ht="15">
      <c r="D46" s="117" t="s">
        <v>503</v>
      </c>
      <c r="E46" s="115" t="s">
        <v>504</v>
      </c>
    </row>
    <row r="47" spans="4:5" ht="15">
      <c r="D47" s="117" t="s">
        <v>505</v>
      </c>
      <c r="E47" s="115" t="s">
        <v>226</v>
      </c>
    </row>
    <row r="48" spans="4:5" ht="15">
      <c r="D48" s="117" t="s">
        <v>506</v>
      </c>
      <c r="E48" s="115" t="s">
        <v>507</v>
      </c>
    </row>
    <row r="49" ht="15">
      <c r="D49" s="120" t="s">
        <v>508</v>
      </c>
    </row>
    <row r="50" ht="15">
      <c r="D50" s="117" t="s">
        <v>509</v>
      </c>
    </row>
    <row r="51" ht="15">
      <c r="D51" s="117" t="s">
        <v>510</v>
      </c>
    </row>
    <row r="52" ht="15">
      <c r="D52" s="120" t="s">
        <v>511</v>
      </c>
    </row>
    <row r="53" ht="15">
      <c r="D53" s="123" t="s">
        <v>512</v>
      </c>
    </row>
    <row r="54" ht="15">
      <c r="D54" s="123" t="s">
        <v>513</v>
      </c>
    </row>
    <row r="55" ht="15">
      <c r="D55" s="123" t="s">
        <v>514</v>
      </c>
    </row>
    <row r="56" ht="15">
      <c r="D56" s="123" t="s">
        <v>515</v>
      </c>
    </row>
  </sheetData>
  <sheetProtection/>
  <mergeCells count="1">
    <mergeCell ref="D27:D30"/>
  </mergeCells>
  <printOptions/>
  <pageMargins left="0.7" right="0.7" top="0.75" bottom="0.75" header="0.3" footer="0.3"/>
  <pageSetup fitToHeight="1" fitToWidth="1" horizontalDpi="600" verticalDpi="600" orientation="landscape"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Michael David Gil Muñoz</cp:lastModifiedBy>
  <dcterms:created xsi:type="dcterms:W3CDTF">2011-04-26T22:16:52Z</dcterms:created>
  <dcterms:modified xsi:type="dcterms:W3CDTF">2023-06-07T19:47:01Z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