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550" activeTab="3"/>
  </bookViews>
  <sheets>
    <sheet name="Meta 1 PA proyecto" sheetId="1" r:id="rId1"/>
    <sheet name="Meta 4 PA proyecto" sheetId="2" r:id="rId2"/>
    <sheet name="Meta 5 PA proyecto" sheetId="3" r:id="rId3"/>
    <sheet name="Meta 6 PA proyecto" sheetId="4" r:id="rId4"/>
    <sheet name="Meta 1..n" sheetId="5" state="hidden" r:id="rId5"/>
    <sheet name="Indicadores PA" sheetId="6" r:id="rId6"/>
    <sheet name="Territorialización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3">'Meta 6 PA proyecto'!$A$1:$AD$43</definedName>
  </definedNames>
  <calcPr fullCalcOnLoad="1"/>
</workbook>
</file>

<file path=xl/comments5.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6.xml><?xml version="1.0" encoding="utf-8"?>
<comments xmlns="http://schemas.openxmlformats.org/spreadsheetml/2006/main">
  <authors>
    <author>Microsoft Office User</author>
  </authors>
  <commentList>
    <comment ref="O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L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<sst xmlns="http://schemas.openxmlformats.org/spreadsheetml/2006/main" count="1428" uniqueCount="525">
  <si>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</si>
  <si>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</si>
  <si>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</si>
  <si>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</si>
  <si>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</si>
  <si>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</si>
  <si>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</si>
  <si>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</si>
  <si>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ENE</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</si>
  <si>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</si>
  <si>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</si>
  <si>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</si>
  <si>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</si>
  <si>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</si>
  <si>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</si>
  <si>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</si>
  <si>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</si>
  <si>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</si>
  <si>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</si>
  <si>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</si>
  <si>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</si>
  <si>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</si>
  <si>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</si>
  <si>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</si>
  <si>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</si>
  <si>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</si>
  <si>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</si>
  <si>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</si>
  <si>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</si>
  <si>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</si>
  <si>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</si>
  <si>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</si>
  <si>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</si>
  <si>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</si>
  <si>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</si>
  <si>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</si>
  <si>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</si>
  <si>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</si>
  <si>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</si>
  <si>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</si>
  <si>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</si>
  <si>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</si>
  <si>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</si>
  <si>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</si>
  <si>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</si>
  <si>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</si>
  <si>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</si>
  <si>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</si>
  <si>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</si>
  <si>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</si>
  <si>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</si>
  <si>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</si>
  <si>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</si>
  <si>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</si>
  <si>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</si>
  <si>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</si>
  <si>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</si>
  <si>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</si>
  <si>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</si>
  <si>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</si>
  <si>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</si>
  <si>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</si>
  <si>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</si>
  <si>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Articulación para la definición e implementación de acciones 2023 de la Estrategia de Transversalización del Enfoque de Género en el marco de la implementación de "En Igualdad: Sello Distrital de Igualdad de Género". SDIG: Se cuenta con el avance de versiones preliminares de diagnósticos institucionales de 23 entidades.</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</si>
  <si>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</si>
  <si>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</si>
  <si>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</si>
  <si>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</si>
  <si>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</si>
  <si>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</si>
  <si>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</si>
  <si>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</si>
  <si>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</si>
  <si>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</si>
  <si>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</si>
  <si>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</si>
  <si>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</si>
  <si>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</si>
  <si>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</si>
  <si>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</si>
  <si>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</si>
  <si>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</si>
  <si>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</si>
  <si>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</si>
  <si>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</si>
  <si>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</si>
  <si>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</si>
  <si>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SAL: Articulación con la Secretaría Distrital de Salud y la Subred Integrada de Servicios de Salud Sur para la definición de acciones a implementar durante 2023 en el marco de la estrategia de transversalización de género. GEP: Articulación con la Sec. General para incorporar el enfoque de género en la Política Publica Distrital de Acogida, Inclusión y Desarrollo para los Nuevos Bogotanos y Bogotanas</t>
  </si>
  <si>
    <t xml:space="preserve">2. Realizar el acompañamiento técnico a las mesas, comités y comisiones de los sectores y las entidades de la administración distrital. </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</si>
  <si>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</si>
  <si>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</si>
  <si>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</si>
  <si>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6. Realizar el fortalecimiento de capacidades en el marco de la transversalización del enfoque de género a través de sensibilizaciones, talleres, charlas, recorridos, entre otros.</t>
  </si>
  <si>
    <t>7.Apoyar la implementación del Trazador Presupuestal de Igualdad y Equidad de Género (aportes a documentos, informes, participación en mesas, sensibilizaciones)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</si>
  <si>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</si>
  <si>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u val="single"/>
        <sz val="11"/>
        <color indexed="8"/>
        <rFont val="Times New Roman"/>
        <family val="1"/>
      </rPr>
      <t>Supervisión del Convenio 819-2021</t>
    </r>
    <r>
      <rPr>
        <b/>
        <sz val="11"/>
        <color indexed="8"/>
        <rFont val="Times New Roman"/>
        <family val="1"/>
      </rPr>
      <t xml:space="preserve"> </t>
    </r>
    <r>
      <rPr>
        <sz val="11"/>
        <color indexed="8"/>
        <rFont val="Times New Roman"/>
        <family val="1"/>
      </rPr>
      <t xml:space="preserve">se revisó el VII Informe Bimensual. </t>
    </r>
    <r>
      <rPr>
        <b/>
        <u val="single"/>
        <sz val="11"/>
        <color indexed="8"/>
        <rFont val="Times New Roman"/>
        <family val="1"/>
      </rPr>
      <t>En el marco de la implementación del SDIG</t>
    </r>
    <r>
      <rPr>
        <sz val="11"/>
        <color indexed="8"/>
        <rFont val="Times New Roman"/>
        <family val="1"/>
      </rPr>
      <t>: a) Se cuenta con el avance de versiones preliminares de 23 diagnósticos institucionales de las entidades.</t>
    </r>
  </si>
  <si>
    <t>9. Implementar "En Igualdad" - Sello Distrital de Igualdad de Género con las organizaciones del sector privado que se vinculen al proceso de reconocimiento al compromiso con el cierre de brechas de género en Bogotá.</t>
  </si>
  <si>
    <r>
      <rPr>
        <b/>
        <u val="single"/>
        <sz val="11"/>
        <color indexed="8"/>
        <rFont val="Times New Roman"/>
        <family val="1"/>
      </rPr>
      <t>Acompañamiento técnico a ONU Mujeres durante el proceso de selección, retroalimentación y entrega de insumos al CNC consultora encargada de la implementación de la primera fase del SDIG-Sector privado</t>
    </r>
    <r>
      <rPr>
        <sz val="11"/>
        <color indexed="8"/>
        <rFont val="Times New Roman"/>
        <family val="1"/>
      </rPr>
      <t>: a) Seguimiento al avance de la construcción propuesta metodológica de implementación del SDIG para el sector privado.</t>
    </r>
  </si>
  <si>
    <t>*Incluir tantas filas sean necesarias</t>
  </si>
  <si>
    <t>4 - Realizar el seguimiento de 2 Políticas Públicas lideradas por la Secretaría Distrital de la Mujer</t>
  </si>
  <si>
    <t xml:space="preserve">Se avanzó en la contratación de las profesionales que acompañarán el seguimiento de las políticas públicas que lidera la SDMujer.
Se realizó revisión y consolidación del reporte de logros de transversalización de género de cierre a la vigencia 2022, se revisó la matriz de catálogo propuesta para formular el plan de trabajo del sello, el cual incluye propuesta de trabajo de los productos de política PIOEG y ETG. Se realizó retroalimentación de la PPMYEG a los reportes iv trimestre 2022 de los sectores educación, jurídica, cultura, movilidad y hacienda. Se realizó retroalimentación de la PPASP al reporte oficial del sector educación año 2022.
</t>
  </si>
  <si>
    <t xml:space="preserve">Se realizó revisión y consolidación de los logros de transversalización de género de cierre de vigencia 2022. Se realizó retroalimentación de la PPMYEG a los reportes iv trimestre 2022 de los sectores educación, jurídica, cultura, movilidad y hacienda. Se realizó retroalimentación de la PPASP al sector educación IV trimestre del año 2022.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</si>
  <si>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</si>
  <si>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</si>
  <si>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 xml:space="preserve">Se avanzó en la contratación de las profesionales que acompañarán el seguimiento a la implementación de la Política Pública de Mujeres y Equidad de Género.
Plan de Acción: se realizó revisión y ajuste de las matrices de reporte del IV trimestre 2022 de la PPMYEG, insumo para la solicitud de seguimiento y se han retroalimentado los reportes iv trimestre 2022 de los sectores educación, jurídica, cultura, movilidad y hacienda.
Logros de Transversalización de Género: se realizó revisión y consolidación del reporte de logros de cierre de vigencia 2022.
Sello: se revisó la matriz de catálogo propuesta para formular el plan de trabajo del sello, el cual incluye los productos de política Plan de Igualdad de Oportunidades para la Equidad de Género y Estrategia de Transversalización de Género.
</t>
  </si>
  <si>
    <t>11. Realizar el seguimiento, la verificación, consolidación, análisis y reporte de información relacionada con la implementación de la Política Pública de Actividades Sexuales Pagadas,  a partir de su plan de acción.</t>
  </si>
  <si>
    <t>Se avanzó en la contratación de las profesionales que acompañarán el seguimiento de la Política Pública de Actividades Sexuales Pagadas y se realizó la retroalimentación al reporte de plan de acción de la PPASP iv trimestre 2022 del Sector Educación</t>
  </si>
  <si>
    <t>5 - Acompañar el 100% la incorporación del enfoque de género y  la implementación de siete derechos de la PPMyEG</t>
  </si>
  <si>
    <t xml:space="preserve">Se avanzó en el proceso de contratación del equipo de profesionales que lideran la implementación de los 7 derechos de la PPMyEG asignados a la DDDP. Así mismo, se avanzó en la concertación de acciones en el plan de participación ciudadana 2023 y en el plan anticorrupción y de atención a la ciudadanía 2023, en relación con actividades de información y sensibilización de los 7 derechos priorizados en la PPMyEG a cargo de la DDDP con talento humano de la SDMujer, entidades distritales, comunidad y actores clave. </t>
  </si>
  <si>
    <t xml:space="preserve">Se avanzó en el proceso de contratación del equipo de profesionales que lideran la implementación de los 7 derechos de la PPMyEG asignados a la DDDP. Así mismo, se avanzó en la concertación de acciones en el plan de participación ciudadana 2023 y en el plan anticorrupción y de atención a la ciudadanía 2023, en relación con actividades de información y sensibilización de los 7 derechos priorizados en la PPMyEG a cargo de la DDDP con talento humano de la SDMujer, entidades, comunidad y actores clave. </t>
  </si>
  <si>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</si>
  <si>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</si>
  <si>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</si>
  <si>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t xml:space="preserve">Esta actividad no se programó para el mes de enero, por lo tanto no se reportan avances. </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</si>
  <si>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</si>
  <si>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</si>
  <si>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6 - Acompañar el 100 por ciento  la implementación de las  Políticas Públicas de PPMYEG y PPASP y de los productos que la SDMujer es responsable</t>
  </si>
  <si>
    <t>En el mes de enero se avanzó en la inclusión de los ajustes aprobados por la Secretaría Distrital de Planeación para la PPMYEG en la matriz de plan de acción y Documento CONPES 14 de 2020. Se desarrollaron 4 mesas de trabajo para la implementación de la PPASP. Así mismo se consolidaron 7 reportes de productos en responsabilidad de la SDMujer en políticas públicas distritales y se tuvo acompamiento en la formulación de 2 políticas públicas en el marco del ciclo de polítcas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</si>
  <si>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</si>
  <si>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</si>
  <si>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t>En el mes de enero se incluyeron los ajustes a la matriz de plan de acción de la PPMYEG y a los apartados del Documento CONPES No 14 de 2020, según las modificaciones aprobadas por la SDP a 43 productos</t>
  </si>
  <si>
    <t xml:space="preserve">17. Apoyar técnicamente la implementación y socialización de la Pública de Actividades Sexuales Pagadas -PPASP-. </t>
  </si>
  <si>
    <t>En el mes de enero se desarrollaron 4 mesas de trabajo para la implementación de la PPASP: 2 con el sector Integración Social y 2 con el Sector Mujeres. Se elaboró insumo para dar respuesta al seguimiento de la sentencia T594 de 2016, en el cual presenta un balance de las 21 jornadas de socialización de la PPASP que se efectuaron con la Policía Metropolitana de Bogotá a cierre del 2022.</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</si>
  <si>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</si>
  <si>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 xml:space="preserve">En el mes de enero ser realizaron 7 reportes y/o informes de seguimiento de políticas públicas Distritales en las que la SDMujer tiene responsabilidad: Habitabilidad en Calle, Envejecimiento y Vejez, Servicio a la Ciudadanía, Transparencia, Economía Cultural, Ruralidad y LGBTI. Se hizo acompañamiento técnico  para la formulación de 2 políticas públicas: Vendedoras y vendedores informales, y Lectura, Escritura y Oralidad y se emitieron 2 conceptos técnicos de incorporación de enfoque de género en políticas distritales, en el marco del ciclo de política Pública. Se consolidaron 2 reportes de seguimiento de productos de la DDDP 1 para la PPMYEG y 1 para la PPASP. </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</si>
  <si>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</si>
  <si>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</si>
  <si>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</si>
  <si>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</si>
  <si>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</si>
  <si>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</si>
  <si>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</si>
  <si>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</si>
  <si>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</si>
  <si>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</si>
  <si>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</si>
  <si>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</si>
  <si>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</si>
  <si>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</si>
  <si>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</si>
  <si>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</si>
  <si>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</si>
  <si>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</si>
  <si>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</si>
  <si>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</si>
  <si>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</si>
  <si>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</si>
  <si>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</si>
  <si>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</si>
  <si>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</si>
  <si>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</si>
  <si>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</si>
  <si>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</si>
  <si>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</si>
  <si>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</si>
  <si>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</si>
  <si>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</si>
  <si>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</si>
  <si>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</si>
  <si>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</si>
  <si>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</si>
  <si>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</si>
  <si>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</si>
  <si>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</si>
  <si>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</si>
  <si>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</si>
  <si>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</si>
  <si>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</si>
  <si>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</si>
  <si>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</si>
  <si>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</si>
  <si>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</si>
  <si>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</si>
  <si>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</si>
  <si>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</si>
  <si>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</si>
  <si>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</si>
  <si>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r>
      <t xml:space="preserve">Implementar la Política Pública de Mujeres y Equidad de género en los sectores responsables del cumplimiento de su plan de acción.  </t>
    </r>
    <r>
      <rPr>
        <sz val="11"/>
        <rFont val="Times New Roman"/>
        <family val="1"/>
      </rPr>
      <t xml:space="preserve">
(Meta 4 y 6)</t>
    </r>
  </si>
  <si>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</si>
  <si>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</si>
  <si>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</si>
  <si>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</si>
  <si>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</si>
  <si>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</si>
  <si>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avanzó en la contratación de las profesionales que acompañarán el seguimiento de la Política Pública de Mujeres y Equidad de Género.
Plan de Acción: se realizó revisión y ajuste de las matrices de reporte de IV trimestre de la PPMYEG, insumo para la solicitud de seguimiento y se han retroalimentado los reportes iv trimestre de los sectores educación, jurídica, cultura, movilidad y hacienda.
Logros de Transversalización de Género: se realizó revisión y consolidación del reporte de logros de cierre a la vigencia 2022.
Sello: se revisó la matriz de catálogo propuesta para formular el plan de trabajo del sello, el cual incluye los productos de política Plan de Igualdad de Oportunidades para la Equidad de Género y Estrategia de Transversalización de Género.
Así mismo, se incluyeron los ajustes a la matriz de plan de acción de la PPMYEG y a los apartados del Documento CONPES No 14 de 2020, según las modificaciones aprobadas por la SDP a 43 productos</t>
  </si>
  <si>
    <r>
      <t xml:space="preserve">Incorporar de manera transversal, en los 15 sectores de la administración distrital y en las localidades, el enfoque de género y de derechos de las mujeres </t>
    </r>
    <r>
      <rPr>
        <sz val="11"/>
        <rFont val="Times New Roman"/>
        <family val="1"/>
      </rPr>
      <t>(Meta 1 y 5)</t>
    </r>
  </si>
  <si>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</si>
  <si>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</si>
  <si>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</si>
  <si>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</si>
  <si>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SAL: Articulación con la Secretaría Distrital de Salud y la Subred Integrada de Servicios de Salud Sur para la definición de acciones a implementar durante 2023 en el marco de la estrategia de transversalización de género. GEP: Articulación para incorporación del enfoque de género en la Política Publica Distrital de Acogida, Inclusión y Desarrollo para los Nuevos Bogotanos y Bogotanas</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</si>
  <si>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</si>
  <si>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</si>
  <si>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</si>
  <si>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</si>
  <si>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</si>
  <si>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</si>
  <si>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</si>
  <si>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</si>
  <si>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</si>
  <si>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</si>
  <si>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</si>
  <si>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</si>
  <si>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</si>
  <si>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</si>
  <si>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</si>
  <si>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</si>
  <si>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 xml:space="preserve">La actividad no se programó para el mes de enero, por lo cual no se reportan avances en su implementación.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</si>
  <si>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</si>
  <si>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</si>
  <si>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</si>
  <si>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</si>
  <si>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</si>
  <si>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</si>
  <si>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</si>
  <si>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</si>
  <si>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</si>
  <si>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</si>
  <si>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</si>
  <si>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La actividad no se programó para el mes de enero, por lo cual no se reportan avances en su implementación.</t>
  </si>
  <si>
    <t xml:space="preserve">Coordinar la Unidad Técnica de Apoyo (UTA) de la Comisión Intersectorial de Mujeres </t>
  </si>
  <si>
    <t>Número de Sesiones de la UTA realizadas</t>
  </si>
  <si>
    <t>Fórmula: Número  de sesiones de UTA realizadas</t>
  </si>
  <si>
    <t>1. Actas de la UTA 
2. Presentaciones UTA</t>
  </si>
  <si>
    <t xml:space="preserve">Se envía a los 15 sectores el oficio de solicitud de delegaciones de la Comisión Intersectorial de Mujeres – CIM y su  Unidad Técnica de Apoyo-UTA 2023 y fechas de sesiones, así como la propuesta de plan de acción 2023 y cronograma de sesiones </t>
  </si>
  <si>
    <t>ELABORÓ</t>
  </si>
  <si>
    <t xml:space="preserve">Firma: </t>
  </si>
  <si>
    <t>APROBÓ (Según aplique Gerenta de proyecto, Lider técnica y responsable de proceso)</t>
  </si>
  <si>
    <t>Firma:</t>
  </si>
  <si>
    <t>REVISÓ OFICINA ASESORA DE PLANEACIÓN</t>
  </si>
  <si>
    <t xml:space="preserve">VoBo. </t>
  </si>
  <si>
    <t>Nombre: YURY ANDREA RODRÍGUEZ SOTELO</t>
  </si>
  <si>
    <t>Nombre: CLARA LÓPEZ GARCÍA</t>
  </si>
  <si>
    <t xml:space="preserve">Nombre: DIANA MARIA PARRA </t>
  </si>
  <si>
    <t>Nombre:</t>
  </si>
  <si>
    <t>Nombre: SANDRA CATALINA CAMPOS ROMERO</t>
  </si>
  <si>
    <t>Cargo: Profesional Universitaria Grado 12</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</si>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</sst>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 #,##0.0\ _€_-;\-* #,##0.0\ _€_-;_-* &quot;-&quot;??\ _€_-;_-@_-"/>
  </numFmts>
  <fonts count="8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u val="single"/>
      <sz val="11"/>
      <color indexed="8"/>
      <name val="Times New Roman"/>
      <family val="1"/>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9"/>
      <name val="Calibri"/>
      <family val="2"/>
    </font>
    <font>
      <sz val="11"/>
      <color indexed="62"/>
      <name val="Calibri"/>
      <family val="2"/>
    </font>
    <font>
      <sz val="11"/>
      <name val="Calibri"/>
      <family val="2"/>
    </font>
    <font>
      <b/>
      <sz val="10"/>
      <color indexed="8"/>
      <name val="Verdan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sz val="11"/>
      <color indexed="63"/>
      <name val="Calibri"/>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rgb="FF000000"/>
      <name val="Times New Roman"/>
      <family val="1"/>
    </font>
    <font>
      <sz val="11"/>
      <color rgb="FF444444"/>
      <name val="Calibri"/>
      <family val="2"/>
    </font>
    <font>
      <sz val="11"/>
      <color rgb="FF000000"/>
      <name val="Calibri"/>
      <family val="2"/>
    </font>
    <font>
      <b/>
      <sz val="12"/>
      <color theme="1"/>
      <name val="Times New Roman"/>
      <family val="1"/>
    </font>
    <font>
      <b/>
      <sz val="18"/>
      <color theme="0" tint="-0.3499799966812134"/>
      <name val="Calibri"/>
      <family val="2"/>
    </font>
    <font>
      <b/>
      <sz val="11"/>
      <color rgb="FFA6A6A6"/>
      <name val="Times New Roman"/>
      <family val="1"/>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FF00"/>
        <bgColor indexed="64"/>
      </patternFill>
    </fill>
  </fills>
  <borders count="103">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top style="thin"/>
      <bottom/>
    </border>
    <border>
      <left/>
      <right style="thin"/>
      <top style="thin"/>
      <bottom/>
    </border>
    <border>
      <left/>
      <right style="thin"/>
      <top/>
      <bottom/>
    </border>
    <border>
      <left/>
      <right style="thin"/>
      <top/>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style="thin"/>
      <top style="thin"/>
      <bottom style="medium"/>
    </border>
    <border>
      <left style="medium"/>
      <right style="thin"/>
      <top/>
      <bottom style="thin"/>
    </border>
    <border>
      <left style="thin"/>
      <right style="medium"/>
      <top style="thin"/>
      <bottom style="medium"/>
    </border>
    <border>
      <left style="thin"/>
      <right style="medium"/>
      <top/>
      <bottom style="thin"/>
    </border>
    <border>
      <left style="thin"/>
      <right style="thin"/>
      <top/>
      <bottom/>
    </border>
    <border>
      <left style="medium">
        <color theme="0"/>
      </left>
      <right/>
      <top/>
      <bottom style="medium">
        <color theme="0"/>
      </bottom>
    </border>
    <border>
      <left style="medium">
        <color theme="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style="medium"/>
      <right/>
      <top/>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thin"/>
    </border>
    <border>
      <left style="thin"/>
      <right/>
      <top style="thin"/>
      <bottom/>
    </border>
    <border>
      <left/>
      <right/>
      <top style="thin"/>
      <bottom style="thin"/>
    </border>
    <border>
      <left/>
      <right style="thin"/>
      <top/>
      <bottom style="medium"/>
    </border>
    <border>
      <left style="thin"/>
      <right/>
      <top/>
      <bottom style="medium"/>
    </border>
    <border>
      <left/>
      <right style="medium"/>
      <top style="thin"/>
      <bottom/>
    </border>
    <border>
      <left style="thin"/>
      <right/>
      <top/>
      <bottom/>
    </border>
    <border>
      <left style="thin"/>
      <right style="thin"/>
      <top style="medium"/>
      <bottom/>
    </border>
    <border>
      <left/>
      <right/>
      <top style="medium"/>
      <bottom style="thin"/>
    </border>
    <border>
      <left style="medium"/>
      <right style="thin"/>
      <top/>
      <bottom style="medium"/>
    </border>
    <border>
      <left style="thin"/>
      <right style="thin"/>
      <top/>
      <bottom style="medium"/>
    </border>
    <border>
      <left style="medium"/>
      <right style="thin"/>
      <top/>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right style="medium">
        <color rgb="FF000000"/>
      </right>
      <top style="thin"/>
      <bottom/>
    </border>
    <border>
      <left/>
      <right style="medium">
        <color rgb="FF000000"/>
      </right>
      <top/>
      <bottom/>
    </border>
    <border>
      <left/>
      <right style="medium">
        <color rgb="FF000000"/>
      </right>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3" fillId="30" borderId="0" applyNumberFormat="0" applyBorder="0" applyAlignment="0" applyProtection="0"/>
    <xf numFmtId="0" fontId="60" fillId="31" borderId="4" applyNumberFormat="0" applyAlignment="0" applyProtection="0"/>
    <xf numFmtId="16" fontId="31" fillId="0" borderId="0" applyFont="0" applyFill="0" applyBorder="0" applyAlignment="0">
      <protection/>
    </xf>
    <xf numFmtId="0" fontId="61" fillId="32" borderId="0" applyNumberFormat="0" applyBorder="0" applyProtection="0">
      <alignment horizontal="center" vertical="center"/>
    </xf>
    <xf numFmtId="0" fontId="62" fillId="33"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8" fontId="5"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9" fontId="1" fillId="0" borderId="0" applyFont="0" applyFill="0" applyBorder="0" applyAlignment="0" applyProtection="0"/>
    <xf numFmtId="164" fontId="0" fillId="0" borderId="0" applyFont="0" applyFill="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4" fillId="22" borderId="9" applyNumberFormat="0" applyAlignment="0" applyProtection="0"/>
    <xf numFmtId="0" fontId="65" fillId="0" borderId="0" applyNumberFormat="0" applyFill="0" applyBorder="0" applyAlignment="0" applyProtection="0"/>
    <xf numFmtId="0" fontId="57" fillId="0" borderId="0" applyFill="0" applyBorder="0">
      <alignment wrapText="1"/>
      <protection/>
    </xf>
    <xf numFmtId="0" fontId="59"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58" fillId="0" borderId="11" applyNumberFormat="0" applyFill="0" applyAlignment="0" applyProtection="0"/>
    <xf numFmtId="0" fontId="69" fillId="24" borderId="0" applyNumberFormat="0" applyBorder="0" applyProtection="0">
      <alignment horizontal="left" indent="1"/>
    </xf>
    <xf numFmtId="0" fontId="70" fillId="0" borderId="12" applyNumberFormat="0" applyFill="0" applyAlignment="0" applyProtection="0"/>
  </cellStyleXfs>
  <cellXfs count="684">
    <xf numFmtId="0" fontId="0" fillId="0" borderId="0" xfId="0" applyFont="1" applyAlignment="1">
      <alignment/>
    </xf>
    <xf numFmtId="9" fontId="4" fillId="11" borderId="13" xfId="76" applyFont="1" applyFill="1" applyBorder="1" applyAlignment="1" applyProtection="1">
      <alignment horizontal="center" vertical="center" wrapText="1"/>
      <protection locked="0"/>
    </xf>
    <xf numFmtId="9" fontId="3" fillId="0" borderId="14" xfId="69" applyNumberFormat="1" applyFont="1" applyBorder="1" applyAlignment="1">
      <alignment horizontal="center" vertical="center" wrapText="1"/>
      <protection/>
    </xf>
    <xf numFmtId="176" fontId="0" fillId="0" borderId="0" xfId="60"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6" applyFont="1" applyFill="1" applyBorder="1" applyAlignment="1" applyProtection="1">
      <alignment horizontal="center" vertical="center" wrapText="1"/>
      <protection locked="0"/>
    </xf>
    <xf numFmtId="9" fontId="3" fillId="8" borderId="14" xfId="69"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6" applyFont="1" applyFill="1" applyBorder="1" applyAlignment="1" applyProtection="1">
      <alignment horizontal="center" vertical="center" wrapText="1"/>
      <protection locked="0"/>
    </xf>
    <xf numFmtId="9" fontId="3" fillId="13" borderId="14" xfId="69"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6" applyFont="1" applyFill="1" applyBorder="1" applyAlignment="1" applyProtection="1">
      <alignment horizontal="center" vertical="center" wrapText="1"/>
      <protection locked="0"/>
    </xf>
    <xf numFmtId="9" fontId="3" fillId="8" borderId="21" xfId="69" applyNumberFormat="1" applyFont="1" applyFill="1" applyBorder="1" applyAlignment="1">
      <alignment horizontal="center" vertical="center" wrapText="1"/>
      <protection/>
    </xf>
    <xf numFmtId="9" fontId="3" fillId="13" borderId="20" xfId="69"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0" fillId="0" borderId="0" xfId="76" applyFont="1" applyBorder="1" applyAlignment="1">
      <alignment horizontal="center" vertical="center"/>
    </xf>
    <xf numFmtId="0" fontId="0" fillId="0" borderId="0" xfId="0" applyAlignment="1">
      <alignment vertical="center"/>
    </xf>
    <xf numFmtId="0" fontId="11" fillId="38" borderId="23" xfId="69" applyFont="1" applyFill="1" applyBorder="1" applyAlignment="1">
      <alignment vertical="center" wrapText="1"/>
      <protection/>
    </xf>
    <xf numFmtId="0" fontId="11" fillId="38" borderId="24" xfId="69" applyFont="1" applyFill="1" applyBorder="1" applyAlignment="1">
      <alignment vertical="center" wrapText="1"/>
      <protection/>
    </xf>
    <xf numFmtId="0" fontId="11" fillId="38" borderId="25" xfId="69" applyFont="1" applyFill="1" applyBorder="1" applyAlignment="1">
      <alignment vertical="center" wrapText="1"/>
      <protection/>
    </xf>
    <xf numFmtId="0" fontId="11" fillId="38" borderId="0" xfId="69" applyFont="1" applyFill="1" applyAlignment="1">
      <alignment vertical="center" wrapText="1"/>
      <protection/>
    </xf>
    <xf numFmtId="0" fontId="13" fillId="38" borderId="0" xfId="69" applyFont="1" applyFill="1" applyAlignment="1">
      <alignment vertical="center" wrapText="1"/>
      <protection/>
    </xf>
    <xf numFmtId="0" fontId="11" fillId="38" borderId="26" xfId="69" applyFont="1" applyFill="1" applyBorder="1" applyAlignment="1">
      <alignment vertical="center" wrapText="1"/>
      <protection/>
    </xf>
    <xf numFmtId="0" fontId="10" fillId="38" borderId="26" xfId="69" applyFont="1" applyFill="1" applyBorder="1" applyAlignment="1">
      <alignment vertical="center" wrapText="1"/>
      <protection/>
    </xf>
    <xf numFmtId="0" fontId="10" fillId="38" borderId="27" xfId="69" applyFont="1" applyFill="1" applyBorder="1" applyAlignment="1">
      <alignment vertical="center" wrapText="1"/>
      <protection/>
    </xf>
    <xf numFmtId="0" fontId="11" fillId="38" borderId="28" xfId="69" applyFont="1" applyFill="1" applyBorder="1" applyAlignment="1">
      <alignment vertical="center" wrapText="1"/>
      <protection/>
    </xf>
    <xf numFmtId="0" fontId="10" fillId="38" borderId="0" xfId="69" applyFont="1" applyFill="1" applyAlignment="1">
      <alignment vertical="center" wrapText="1"/>
      <protection/>
    </xf>
    <xf numFmtId="0" fontId="10" fillId="38" borderId="29" xfId="69"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1" fillId="0" borderId="0" xfId="69" applyFont="1" applyAlignment="1">
      <alignment horizontal="center" vertical="center" wrapText="1"/>
      <protection/>
    </xf>
    <xf numFmtId="0" fontId="11" fillId="0" borderId="29" xfId="69" applyFont="1" applyBorder="1" applyAlignment="1">
      <alignment horizontal="center" vertical="center" wrapText="1"/>
      <protection/>
    </xf>
    <xf numFmtId="0" fontId="11" fillId="38" borderId="28" xfId="69" applyFont="1" applyFill="1" applyBorder="1" applyAlignment="1">
      <alignment horizontal="center" vertical="center" wrapText="1"/>
      <protection/>
    </xf>
    <xf numFmtId="0" fontId="11" fillId="38" borderId="33" xfId="69" applyFont="1" applyFill="1" applyBorder="1" applyAlignment="1">
      <alignment horizontal="center" vertical="center" wrapText="1"/>
      <protection/>
    </xf>
    <xf numFmtId="0" fontId="14" fillId="38" borderId="0" xfId="69" applyFont="1" applyFill="1" applyAlignment="1">
      <alignment horizontal="center" vertical="center" wrapText="1"/>
      <protection/>
    </xf>
    <xf numFmtId="0" fontId="11" fillId="38" borderId="0" xfId="69" applyFont="1" applyFill="1" applyAlignment="1">
      <alignment horizontal="center" vertical="center" wrapText="1"/>
      <protection/>
    </xf>
    <xf numFmtId="0" fontId="14" fillId="0" borderId="0" xfId="69" applyFont="1" applyAlignment="1">
      <alignment horizontal="center" vertical="center" wrapText="1"/>
      <protection/>
    </xf>
    <xf numFmtId="0" fontId="0" fillId="0" borderId="0" xfId="0" applyAlignment="1">
      <alignment horizontal="center" vertical="center" wrapText="1"/>
    </xf>
    <xf numFmtId="0" fontId="10" fillId="38" borderId="34" xfId="69" applyFont="1" applyFill="1" applyBorder="1" applyAlignment="1">
      <alignment vertical="center" wrapText="1"/>
      <protection/>
    </xf>
    <xf numFmtId="0" fontId="10" fillId="38" borderId="35" xfId="69" applyFont="1" applyFill="1" applyBorder="1" applyAlignment="1">
      <alignment vertical="center" wrapText="1"/>
      <protection/>
    </xf>
    <xf numFmtId="9" fontId="11" fillId="0" borderId="36" xfId="76" applyFont="1" applyFill="1" applyBorder="1" applyAlignment="1" applyProtection="1">
      <alignment horizontal="center" vertical="center" wrapText="1"/>
      <protection/>
    </xf>
    <xf numFmtId="0" fontId="15" fillId="39" borderId="0" xfId="69" applyFont="1" applyFill="1" applyAlignment="1">
      <alignment vertical="center" wrapText="1"/>
      <protection/>
    </xf>
    <xf numFmtId="0" fontId="71" fillId="38" borderId="28" xfId="0" applyFont="1" applyFill="1" applyBorder="1" applyAlignment="1">
      <alignment vertical="center"/>
    </xf>
    <xf numFmtId="0" fontId="71" fillId="38" borderId="0" xfId="0" applyFont="1" applyFill="1" applyAlignment="1">
      <alignment vertical="center"/>
    </xf>
    <xf numFmtId="0" fontId="71" fillId="38" borderId="29" xfId="0" applyFont="1" applyFill="1" applyBorder="1" applyAlignment="1">
      <alignment vertical="center"/>
    </xf>
    <xf numFmtId="0" fontId="11" fillId="38" borderId="0" xfId="69" applyFont="1" applyFill="1" applyAlignment="1">
      <alignment horizontal="left" vertical="center" wrapText="1"/>
      <protection/>
    </xf>
    <xf numFmtId="0" fontId="0" fillId="38" borderId="0" xfId="0" applyFill="1" applyAlignment="1">
      <alignment vertical="center"/>
    </xf>
    <xf numFmtId="0" fontId="10" fillId="38" borderId="28" xfId="69" applyFont="1" applyFill="1" applyBorder="1" applyAlignment="1">
      <alignment vertical="center" wrapText="1"/>
      <protection/>
    </xf>
    <xf numFmtId="176" fontId="0" fillId="0" borderId="0" xfId="0" applyNumberFormat="1" applyAlignment="1">
      <alignment vertical="center"/>
    </xf>
    <xf numFmtId="175" fontId="0" fillId="38" borderId="0" xfId="0" applyNumberFormat="1" applyFill="1" applyAlignment="1">
      <alignment vertical="center"/>
    </xf>
    <xf numFmtId="0" fontId="10" fillId="0" borderId="37" xfId="69" applyFont="1" applyBorder="1" applyAlignment="1">
      <alignment horizontal="left" vertical="center" wrapText="1"/>
      <protection/>
    </xf>
    <xf numFmtId="166" fontId="11" fillId="0" borderId="22" xfId="57" applyFont="1" applyFill="1" applyBorder="1" applyAlignment="1" applyProtection="1">
      <alignment horizontal="center" vertical="center" wrapText="1"/>
      <protection/>
    </xf>
    <xf numFmtId="165" fontId="0" fillId="0" borderId="0" xfId="61" applyFont="1" applyAlignment="1">
      <alignment vertical="center"/>
    </xf>
    <xf numFmtId="0" fontId="11" fillId="5" borderId="13" xfId="69" applyFont="1" applyFill="1" applyBorder="1" applyAlignment="1">
      <alignment horizontal="center" vertical="center" wrapText="1"/>
      <protection/>
    </xf>
    <xf numFmtId="0" fontId="11" fillId="0" borderId="22" xfId="69" applyFont="1" applyBorder="1" applyAlignment="1">
      <alignment horizontal="center" vertical="center" wrapText="1"/>
      <protection/>
    </xf>
    <xf numFmtId="0" fontId="11" fillId="0" borderId="16" xfId="69" applyFont="1" applyBorder="1" applyAlignment="1">
      <alignment horizontal="left" vertical="center" wrapText="1"/>
      <protection/>
    </xf>
    <xf numFmtId="0" fontId="11" fillId="11" borderId="38" xfId="69" applyFont="1" applyFill="1" applyBorder="1" applyAlignment="1">
      <alignment horizontal="left" vertical="center" wrapText="1"/>
      <protection/>
    </xf>
    <xf numFmtId="9" fontId="72" fillId="11" borderId="38" xfId="78" applyFont="1" applyFill="1" applyBorder="1" applyAlignment="1" applyProtection="1">
      <alignment vertical="center" wrapText="1"/>
      <protection/>
    </xf>
    <xf numFmtId="174" fontId="11" fillId="11" borderId="38" xfId="76" applyNumberFormat="1" applyFont="1" applyFill="1" applyBorder="1" applyAlignment="1" applyProtection="1">
      <alignment vertical="center" wrapText="1"/>
      <protection/>
    </xf>
    <xf numFmtId="165" fontId="70" fillId="0" borderId="0" xfId="61" applyFont="1" applyAlignment="1">
      <alignment vertical="center"/>
    </xf>
    <xf numFmtId="9" fontId="10" fillId="0" borderId="16" xfId="77" applyFont="1" applyFill="1" applyBorder="1" applyAlignment="1" applyProtection="1">
      <alignment horizontal="center" vertical="center" wrapText="1"/>
      <protection locked="0"/>
    </xf>
    <xf numFmtId="9" fontId="11" fillId="0" borderId="39" xfId="69" applyNumberFormat="1" applyFont="1" applyBorder="1" applyAlignment="1">
      <alignment horizontal="center" vertical="center" wrapText="1"/>
      <protection/>
    </xf>
    <xf numFmtId="9" fontId="11" fillId="0" borderId="0" xfId="69" applyNumberFormat="1" applyFont="1" applyAlignment="1">
      <alignment vertical="center" wrapText="1"/>
      <protection/>
    </xf>
    <xf numFmtId="0" fontId="70" fillId="0" borderId="0" xfId="0" applyFont="1" applyAlignment="1">
      <alignment vertical="center"/>
    </xf>
    <xf numFmtId="0" fontId="11" fillId="11" borderId="13" xfId="69" applyFont="1" applyFill="1" applyBorder="1" applyAlignment="1">
      <alignment horizontal="left" vertical="center" wrapText="1"/>
      <protection/>
    </xf>
    <xf numFmtId="9" fontId="10" fillId="11" borderId="13" xfId="76" applyFont="1" applyFill="1" applyBorder="1" applyAlignment="1" applyProtection="1">
      <alignment horizontal="center" vertical="center" wrapText="1"/>
      <protection locked="0"/>
    </xf>
    <xf numFmtId="9" fontId="11" fillId="0" borderId="14" xfId="69" applyNumberFormat="1" applyFont="1" applyBorder="1" applyAlignment="1">
      <alignment horizontal="center" vertical="center" wrapText="1"/>
      <protection/>
    </xf>
    <xf numFmtId="0" fontId="11" fillId="0" borderId="13" xfId="69" applyFont="1" applyBorder="1" applyAlignment="1">
      <alignment horizontal="left" vertical="center" wrapText="1"/>
      <protection/>
    </xf>
    <xf numFmtId="9" fontId="10" fillId="0" borderId="13" xfId="77" applyFont="1" applyFill="1" applyBorder="1" applyAlignment="1" applyProtection="1">
      <alignment horizontal="center" vertical="center" wrapText="1"/>
      <protection locked="0"/>
    </xf>
    <xf numFmtId="9" fontId="10" fillId="11" borderId="14" xfId="76" applyFont="1" applyFill="1" applyBorder="1" applyAlignment="1" applyProtection="1">
      <alignment horizontal="center" vertical="center" wrapText="1"/>
      <protection locked="0"/>
    </xf>
    <xf numFmtId="9" fontId="10" fillId="11" borderId="38" xfId="76" applyFont="1" applyFill="1" applyBorder="1" applyAlignment="1" applyProtection="1">
      <alignment horizontal="center" vertical="center" wrapText="1"/>
      <protection locked="0"/>
    </xf>
    <xf numFmtId="9" fontId="10" fillId="11" borderId="40" xfId="76" applyFont="1" applyFill="1" applyBorder="1" applyAlignment="1" applyProtection="1">
      <alignment horizontal="center" vertical="center" wrapText="1"/>
      <protection locked="0"/>
    </xf>
    <xf numFmtId="9" fontId="11" fillId="0" borderId="40" xfId="69" applyNumberFormat="1" applyFont="1" applyBorder="1" applyAlignment="1">
      <alignment horizontal="center" vertical="center" wrapText="1"/>
      <protection/>
    </xf>
    <xf numFmtId="0" fontId="71" fillId="0" borderId="0" xfId="0" applyFont="1" applyAlignment="1">
      <alignment vertical="center"/>
    </xf>
    <xf numFmtId="0" fontId="73" fillId="11" borderId="41" xfId="0" applyFont="1" applyFill="1" applyBorder="1" applyAlignment="1">
      <alignment vertical="center"/>
    </xf>
    <xf numFmtId="0" fontId="73" fillId="11" borderId="42" xfId="0" applyFont="1" applyFill="1" applyBorder="1" applyAlignment="1">
      <alignment vertical="center"/>
    </xf>
    <xf numFmtId="0" fontId="73" fillId="11" borderId="0" xfId="0" applyFont="1" applyFill="1" applyAlignment="1">
      <alignment vertical="center"/>
    </xf>
    <xf numFmtId="0" fontId="73" fillId="11" borderId="43" xfId="0" applyFont="1" applyFill="1" applyBorder="1" applyAlignment="1">
      <alignment vertical="center"/>
    </xf>
    <xf numFmtId="0" fontId="73" fillId="11" borderId="15" xfId="0" applyFont="1" applyFill="1" applyBorder="1" applyAlignment="1">
      <alignment vertical="center"/>
    </xf>
    <xf numFmtId="0" fontId="73" fillId="11" borderId="44" xfId="0" applyFont="1" applyFill="1" applyBorder="1" applyAlignment="1">
      <alignment vertical="center"/>
    </xf>
    <xf numFmtId="0" fontId="73" fillId="11" borderId="13" xfId="0" applyFont="1" applyFill="1" applyBorder="1" applyAlignment="1">
      <alignment horizontal="center" vertical="center" wrapText="1"/>
    </xf>
    <xf numFmtId="0" fontId="71" fillId="0" borderId="13" xfId="0" applyFont="1" applyBorder="1" applyAlignment="1">
      <alignment horizontal="center" vertical="center"/>
    </xf>
    <xf numFmtId="0" fontId="71" fillId="0" borderId="13" xfId="0" applyFont="1" applyBorder="1" applyAlignment="1">
      <alignment horizontal="center" vertical="center" wrapText="1"/>
    </xf>
    <xf numFmtId="0" fontId="71" fillId="0" borderId="13" xfId="0" applyFont="1" applyBorder="1" applyAlignment="1">
      <alignment vertical="center"/>
    </xf>
    <xf numFmtId="0" fontId="71" fillId="0" borderId="13" xfId="76" applyNumberFormat="1" applyFont="1" applyBorder="1" applyAlignment="1">
      <alignment vertical="center"/>
    </xf>
    <xf numFmtId="9" fontId="71" fillId="0" borderId="13" xfId="76" applyFont="1" applyBorder="1" applyAlignment="1">
      <alignment vertical="center"/>
    </xf>
    <xf numFmtId="0" fontId="11" fillId="11" borderId="22" xfId="0" applyFont="1" applyFill="1" applyBorder="1" applyAlignment="1">
      <alignment horizontal="center" vertical="center" wrapText="1"/>
    </xf>
    <xf numFmtId="0" fontId="74" fillId="11" borderId="13" xfId="0" applyFont="1" applyFill="1" applyBorder="1" applyAlignment="1">
      <alignment horizontal="center" vertical="center"/>
    </xf>
    <xf numFmtId="0" fontId="71" fillId="0" borderId="0" xfId="0" applyFont="1" applyAlignment="1">
      <alignment horizontal="center" vertical="center"/>
    </xf>
    <xf numFmtId="0" fontId="75" fillId="0" borderId="13" xfId="0" applyFont="1" applyBorder="1" applyAlignment="1">
      <alignment vertical="center"/>
    </xf>
    <xf numFmtId="0" fontId="74" fillId="11" borderId="13" xfId="0" applyFont="1" applyFill="1" applyBorder="1" applyAlignment="1">
      <alignment horizontal="left" vertical="center"/>
    </xf>
    <xf numFmtId="0" fontId="71" fillId="0" borderId="13" xfId="0" applyFont="1" applyBorder="1" applyAlignment="1">
      <alignment horizontal="left" vertical="center"/>
    </xf>
    <xf numFmtId="0" fontId="71" fillId="0" borderId="14" xfId="0" applyFont="1" applyBorder="1" applyAlignment="1">
      <alignment horizontal="left" vertical="center"/>
    </xf>
    <xf numFmtId="41" fontId="71" fillId="0" borderId="13" xfId="58" applyFont="1" applyFill="1" applyBorder="1" applyAlignment="1">
      <alignment vertical="center"/>
    </xf>
    <xf numFmtId="0" fontId="75" fillId="0" borderId="0" xfId="0" applyFont="1" applyAlignment="1">
      <alignment vertical="center"/>
    </xf>
    <xf numFmtId="0" fontId="73" fillId="0" borderId="0" xfId="0" applyFont="1" applyAlignment="1">
      <alignment horizontal="left" vertical="center"/>
    </xf>
    <xf numFmtId="0" fontId="73" fillId="11" borderId="13" xfId="0" applyFont="1" applyFill="1" applyBorder="1" applyAlignment="1">
      <alignment vertical="center"/>
    </xf>
    <xf numFmtId="41" fontId="71" fillId="0" borderId="14" xfId="58" applyFont="1" applyFill="1" applyBorder="1" applyAlignment="1">
      <alignment vertical="center"/>
    </xf>
    <xf numFmtId="49" fontId="71" fillId="0" borderId="14" xfId="58" applyNumberFormat="1" applyFont="1" applyFill="1" applyBorder="1" applyAlignment="1">
      <alignment vertical="center"/>
    </xf>
    <xf numFmtId="49" fontId="71" fillId="0" borderId="13" xfId="58" applyNumberFormat="1" applyFont="1" applyFill="1" applyBorder="1" applyAlignment="1">
      <alignment vertical="center"/>
    </xf>
    <xf numFmtId="0" fontId="71" fillId="0" borderId="0" xfId="0" applyFont="1" applyAlignment="1">
      <alignment horizontal="left" vertical="center"/>
    </xf>
    <xf numFmtId="0" fontId="73" fillId="17" borderId="13" xfId="0" applyFont="1" applyFill="1" applyBorder="1" applyAlignment="1">
      <alignment horizontal="center" vertical="center"/>
    </xf>
    <xf numFmtId="0" fontId="71" fillId="0" borderId="16" xfId="0" applyFont="1" applyBorder="1" applyAlignment="1">
      <alignment horizontal="left" vertical="center" wrapText="1"/>
    </xf>
    <xf numFmtId="0" fontId="71" fillId="0" borderId="13" xfId="0" applyFont="1" applyBorder="1" applyAlignment="1">
      <alignment horizontal="left" vertical="center" wrapText="1"/>
    </xf>
    <xf numFmtId="0" fontId="71" fillId="0" borderId="13" xfId="0" applyFont="1" applyBorder="1" applyAlignment="1">
      <alignment vertical="center" wrapText="1"/>
    </xf>
    <xf numFmtId="0" fontId="73" fillId="0" borderId="13" xfId="0" applyFont="1" applyBorder="1" applyAlignment="1">
      <alignment vertical="center" wrapText="1"/>
    </xf>
    <xf numFmtId="0" fontId="10" fillId="38" borderId="13" xfId="0" applyFont="1" applyFill="1" applyBorder="1" applyAlignment="1">
      <alignment horizontal="left" vertical="center" wrapText="1"/>
    </xf>
    <xf numFmtId="0" fontId="73" fillId="0" borderId="22" xfId="0" applyFont="1" applyBorder="1" applyAlignment="1">
      <alignment horizontal="left" vertical="center" wrapText="1"/>
    </xf>
    <xf numFmtId="0" fontId="71" fillId="0" borderId="22" xfId="0" applyFont="1" applyBorder="1" applyAlignment="1">
      <alignment horizontal="left" vertical="center"/>
    </xf>
    <xf numFmtId="0" fontId="11" fillId="38" borderId="14" xfId="69" applyFont="1" applyFill="1" applyBorder="1" applyAlignment="1">
      <alignment horizontal="center" vertical="center" wrapText="1"/>
      <protection/>
    </xf>
    <xf numFmtId="0" fontId="11" fillId="38" borderId="17" xfId="69" applyFont="1" applyFill="1" applyBorder="1" applyAlignment="1">
      <alignment horizontal="center" vertical="center" wrapText="1"/>
      <protection/>
    </xf>
    <xf numFmtId="0" fontId="11" fillId="0" borderId="14" xfId="69" applyFont="1" applyBorder="1" applyAlignment="1">
      <alignment horizontal="center" vertical="center" wrapText="1"/>
      <protection/>
    </xf>
    <xf numFmtId="0" fontId="11" fillId="0" borderId="45" xfId="69" applyFont="1" applyBorder="1" applyAlignment="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177" fontId="12" fillId="40" borderId="13" xfId="61" applyNumberFormat="1" applyFont="1" applyFill="1" applyBorder="1" applyAlignment="1">
      <alignment horizontal="center" vertical="center"/>
    </xf>
    <xf numFmtId="177" fontId="12" fillId="40" borderId="13" xfId="0" applyNumberFormat="1" applyFont="1" applyFill="1" applyBorder="1" applyAlignment="1">
      <alignment horizontal="center" vertical="center"/>
    </xf>
    <xf numFmtId="0" fontId="11" fillId="5" borderId="46" xfId="69" applyFont="1" applyFill="1" applyBorder="1" applyAlignment="1">
      <alignment horizontal="center" vertical="center" wrapText="1"/>
      <protection/>
    </xf>
    <xf numFmtId="0" fontId="11" fillId="5" borderId="47" xfId="69" applyFont="1" applyFill="1" applyBorder="1" applyAlignment="1">
      <alignment horizontal="center" vertical="center" wrapText="1"/>
      <protection/>
    </xf>
    <xf numFmtId="0" fontId="11" fillId="5" borderId="48" xfId="69" applyFont="1" applyFill="1" applyBorder="1" applyAlignment="1">
      <alignment horizontal="center" vertical="center" wrapText="1"/>
      <protection/>
    </xf>
    <xf numFmtId="9" fontId="11" fillId="0" borderId="22" xfId="76" applyFont="1" applyFill="1" applyBorder="1" applyAlignment="1" applyProtection="1">
      <alignment horizontal="center" vertical="center" wrapText="1"/>
      <protection/>
    </xf>
    <xf numFmtId="9" fontId="11" fillId="11" borderId="38" xfId="76" applyFont="1" applyFill="1" applyBorder="1" applyAlignment="1" applyProtection="1">
      <alignment horizontal="center" vertical="center" wrapText="1"/>
      <protection/>
    </xf>
    <xf numFmtId="0" fontId="11" fillId="38" borderId="49" xfId="69" applyFont="1" applyFill="1" applyBorder="1" applyAlignment="1">
      <alignment horizontal="center" vertical="center" wrapText="1"/>
      <protection/>
    </xf>
    <xf numFmtId="0" fontId="11" fillId="38" borderId="41" xfId="69" applyFont="1" applyFill="1" applyBorder="1" applyAlignment="1">
      <alignment horizontal="center" vertical="center" wrapText="1"/>
      <protection/>
    </xf>
    <xf numFmtId="0" fontId="11" fillId="38" borderId="42" xfId="69" applyFont="1" applyFill="1" applyBorder="1" applyAlignment="1">
      <alignment horizontal="center" vertical="center" wrapText="1"/>
      <protection/>
    </xf>
    <xf numFmtId="0" fontId="76" fillId="0" borderId="0" xfId="0" applyFont="1" applyAlignment="1">
      <alignment horizontal="center" vertical="center"/>
    </xf>
    <xf numFmtId="0" fontId="70" fillId="0" borderId="0" xfId="0" applyFont="1" applyAlignment="1">
      <alignment horizontal="center" vertical="center" wrapText="1"/>
    </xf>
    <xf numFmtId="0" fontId="0" fillId="0" borderId="0" xfId="0" applyAlignment="1">
      <alignment horizontal="center" vertical="center"/>
    </xf>
    <xf numFmtId="0" fontId="11" fillId="0" borderId="28" xfId="69" applyFont="1" applyBorder="1" applyAlignment="1">
      <alignment vertical="center" wrapText="1"/>
      <protection/>
    </xf>
    <xf numFmtId="0" fontId="11" fillId="0" borderId="0" xfId="69" applyFont="1" applyAlignment="1">
      <alignment vertical="center" wrapText="1"/>
      <protection/>
    </xf>
    <xf numFmtId="0" fontId="13" fillId="0" borderId="0" xfId="69" applyFont="1" applyAlignment="1">
      <alignment vertical="center" wrapText="1"/>
      <protection/>
    </xf>
    <xf numFmtId="0" fontId="10" fillId="0" borderId="0" xfId="69" applyFont="1" applyAlignment="1">
      <alignment vertical="center" wrapText="1"/>
      <protection/>
    </xf>
    <xf numFmtId="0" fontId="10" fillId="0" borderId="29" xfId="69" applyFont="1" applyBorder="1" applyAlignment="1">
      <alignment vertical="center" wrapText="1"/>
      <protection/>
    </xf>
    <xf numFmtId="173" fontId="0" fillId="0" borderId="13" xfId="56" applyNumberFormat="1" applyFont="1" applyBorder="1" applyAlignment="1">
      <alignment vertical="center"/>
    </xf>
    <xf numFmtId="173" fontId="0" fillId="0" borderId="20" xfId="56" applyNumberFormat="1" applyFont="1" applyBorder="1" applyAlignment="1">
      <alignment vertical="center"/>
    </xf>
    <xf numFmtId="173" fontId="0" fillId="0" borderId="50" xfId="56" applyNumberFormat="1" applyFont="1" applyBorder="1" applyAlignment="1">
      <alignment vertical="center"/>
    </xf>
    <xf numFmtId="173" fontId="0" fillId="0" borderId="38" xfId="56" applyNumberFormat="1" applyFont="1" applyBorder="1" applyAlignment="1">
      <alignment vertical="center"/>
    </xf>
    <xf numFmtId="173" fontId="0" fillId="0" borderId="16" xfId="56" applyNumberFormat="1" applyFont="1" applyBorder="1" applyAlignment="1">
      <alignment vertical="center"/>
    </xf>
    <xf numFmtId="173" fontId="0" fillId="0" borderId="14" xfId="56" applyNumberFormat="1" applyFont="1" applyBorder="1" applyAlignment="1">
      <alignment vertical="center"/>
    </xf>
    <xf numFmtId="173" fontId="0" fillId="0" borderId="51" xfId="56" applyNumberFormat="1" applyFont="1" applyBorder="1" applyAlignment="1">
      <alignment vertical="center"/>
    </xf>
    <xf numFmtId="173" fontId="0" fillId="0" borderId="39" xfId="56" applyNumberFormat="1" applyFont="1" applyBorder="1" applyAlignment="1">
      <alignment vertical="center"/>
    </xf>
    <xf numFmtId="9" fontId="0" fillId="0" borderId="40" xfId="76" applyFont="1" applyBorder="1" applyAlignment="1">
      <alignment vertical="center"/>
    </xf>
    <xf numFmtId="9" fontId="0" fillId="0" borderId="21" xfId="76" applyFont="1" applyBorder="1" applyAlignment="1">
      <alignment vertical="center"/>
    </xf>
    <xf numFmtId="9" fontId="0" fillId="0" borderId="52" xfId="76" applyFont="1" applyBorder="1" applyAlignment="1">
      <alignment vertical="center"/>
    </xf>
    <xf numFmtId="9" fontId="0" fillId="0" borderId="53" xfId="76"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177" fontId="12" fillId="0" borderId="13" xfId="61"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6" applyFont="1" applyBorder="1" applyAlignment="1">
      <alignment vertical="center"/>
    </xf>
    <xf numFmtId="0" fontId="11" fillId="11" borderId="14" xfId="0" applyFont="1" applyFill="1" applyBorder="1" applyAlignment="1">
      <alignment horizontal="center" vertical="center" wrapText="1"/>
    </xf>
    <xf numFmtId="9" fontId="73" fillId="11" borderId="13" xfId="76" applyFont="1" applyFill="1" applyBorder="1" applyAlignment="1">
      <alignment horizontal="center" vertical="center" wrapText="1"/>
    </xf>
    <xf numFmtId="9" fontId="71" fillId="0" borderId="0" xfId="76" applyFont="1" applyAlignment="1">
      <alignment vertical="center"/>
    </xf>
    <xf numFmtId="0" fontId="73" fillId="17"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3" xfId="0" applyFont="1" applyBorder="1" applyAlignment="1">
      <alignment horizontal="left" vertical="center" wrapText="1"/>
    </xf>
    <xf numFmtId="178" fontId="16" fillId="0" borderId="13" xfId="60" applyNumberFormat="1" applyFont="1" applyBorder="1" applyAlignment="1">
      <alignment vertical="center"/>
    </xf>
    <xf numFmtId="178" fontId="12" fillId="40" borderId="13" xfId="60" applyNumberFormat="1" applyFont="1" applyFill="1" applyBorder="1" applyAlignment="1">
      <alignment horizontal="center" vertical="center"/>
    </xf>
    <xf numFmtId="0" fontId="12" fillId="0" borderId="22" xfId="0" applyFont="1" applyBorder="1" applyAlignment="1">
      <alignment horizontal="left" vertical="center" wrapText="1"/>
    </xf>
    <xf numFmtId="0" fontId="11" fillId="38" borderId="55" xfId="69" applyFont="1" applyFill="1" applyBorder="1" applyAlignment="1">
      <alignment vertical="center" wrapText="1"/>
      <protection/>
    </xf>
    <xf numFmtId="0" fontId="11" fillId="38" borderId="56" xfId="69" applyFont="1" applyFill="1" applyBorder="1" applyAlignment="1">
      <alignment vertical="center" wrapText="1"/>
      <protection/>
    </xf>
    <xf numFmtId="9" fontId="10" fillId="0" borderId="13" xfId="76" applyFont="1" applyBorder="1" applyAlignment="1">
      <alignment horizontal="center" vertical="center" wrapText="1"/>
    </xf>
    <xf numFmtId="9" fontId="77" fillId="0" borderId="57" xfId="77" applyFont="1" applyFill="1" applyBorder="1" applyAlignment="1" applyProtection="1">
      <alignment horizontal="center" vertical="center" wrapText="1"/>
      <protection locked="0"/>
    </xf>
    <xf numFmtId="166" fontId="71" fillId="0" borderId="13" xfId="57" applyFont="1" applyFill="1" applyBorder="1" applyAlignment="1">
      <alignment horizontal="center" vertical="center" wrapText="1"/>
    </xf>
    <xf numFmtId="0" fontId="71" fillId="0" borderId="13" xfId="57" applyNumberFormat="1" applyFont="1" applyFill="1" applyBorder="1" applyAlignment="1">
      <alignment horizontal="center" vertical="center" wrapText="1"/>
    </xf>
    <xf numFmtId="0" fontId="71" fillId="0" borderId="22" xfId="0" applyFont="1" applyBorder="1" applyAlignment="1">
      <alignment vertical="center" wrapText="1"/>
    </xf>
    <xf numFmtId="0" fontId="71" fillId="0" borderId="22" xfId="0" applyFont="1" applyBorder="1" applyAlignment="1">
      <alignment horizontal="center" vertical="center" wrapText="1"/>
    </xf>
    <xf numFmtId="166" fontId="71" fillId="0" borderId="22" xfId="57"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3" xfId="0" applyFont="1" applyBorder="1" applyAlignment="1">
      <alignment vertical="center"/>
    </xf>
    <xf numFmtId="9" fontId="10" fillId="0" borderId="13" xfId="76" applyFont="1" applyBorder="1" applyAlignment="1">
      <alignment vertical="center" wrapText="1"/>
    </xf>
    <xf numFmtId="9" fontId="10" fillId="0" borderId="13" xfId="76" applyFont="1" applyFill="1" applyBorder="1" applyAlignment="1">
      <alignment vertical="center" wrapText="1"/>
    </xf>
    <xf numFmtId="9" fontId="71" fillId="0" borderId="13" xfId="76" applyFont="1" applyFill="1" applyBorder="1" applyAlignment="1">
      <alignment vertical="center"/>
    </xf>
    <xf numFmtId="9" fontId="71" fillId="0" borderId="13" xfId="76" applyFont="1" applyFill="1" applyBorder="1" applyAlignment="1">
      <alignment horizontal="center" vertical="center"/>
    </xf>
    <xf numFmtId="0" fontId="16" fillId="0" borderId="13" xfId="0" applyFont="1" applyBorder="1" applyAlignment="1">
      <alignment vertical="center" wrapText="1"/>
    </xf>
    <xf numFmtId="0" fontId="10" fillId="0" borderId="22" xfId="0" applyFont="1" applyBorder="1" applyAlignment="1">
      <alignment horizontal="center" vertical="center" wrapText="1"/>
    </xf>
    <xf numFmtId="173" fontId="0" fillId="0" borderId="51" xfId="56" applyNumberFormat="1" applyFont="1" applyFill="1" applyBorder="1" applyAlignment="1">
      <alignment vertical="center"/>
    </xf>
    <xf numFmtId="173" fontId="0" fillId="0" borderId="16" xfId="56" applyNumberFormat="1" applyFont="1" applyFill="1" applyBorder="1" applyAlignment="1">
      <alignment vertical="center"/>
    </xf>
    <xf numFmtId="173" fontId="0" fillId="0" borderId="20" xfId="56" applyNumberFormat="1" applyFont="1" applyFill="1" applyBorder="1" applyAlignment="1">
      <alignment vertical="center"/>
    </xf>
    <xf numFmtId="173" fontId="0" fillId="0" borderId="13" xfId="56" applyNumberFormat="1" applyFont="1" applyFill="1" applyBorder="1" applyAlignment="1">
      <alignment vertical="center"/>
    </xf>
    <xf numFmtId="173" fontId="0" fillId="0" borderId="50" xfId="56" applyNumberFormat="1" applyFont="1" applyFill="1" applyBorder="1" applyAlignment="1">
      <alignment vertical="center"/>
    </xf>
    <xf numFmtId="173" fontId="0" fillId="0" borderId="38" xfId="56" applyNumberFormat="1" applyFont="1" applyFill="1" applyBorder="1" applyAlignment="1">
      <alignment vertical="center"/>
    </xf>
    <xf numFmtId="0" fontId="71" fillId="0" borderId="17" xfId="0" applyFont="1" applyBorder="1" applyAlignment="1">
      <alignment horizontal="center" vertical="center"/>
    </xf>
    <xf numFmtId="0" fontId="16" fillId="0" borderId="13" xfId="0" applyFont="1" applyBorder="1" applyAlignment="1">
      <alignment horizontal="center" vertical="center" wrapText="1"/>
    </xf>
    <xf numFmtId="0" fontId="71" fillId="42" borderId="58" xfId="0" applyFont="1" applyFill="1" applyBorder="1" applyAlignment="1">
      <alignment horizontal="center" vertical="center"/>
    </xf>
    <xf numFmtId="0" fontId="71" fillId="0" borderId="17" xfId="0" applyFont="1" applyBorder="1" applyAlignment="1">
      <alignment horizontal="center" vertical="center" wrapText="1"/>
    </xf>
    <xf numFmtId="0" fontId="71" fillId="0" borderId="42" xfId="0" applyFont="1" applyBorder="1" applyAlignment="1">
      <alignment horizontal="center" vertical="center" wrapText="1"/>
    </xf>
    <xf numFmtId="0" fontId="10" fillId="0" borderId="17" xfId="0" applyFont="1" applyBorder="1" applyAlignment="1">
      <alignment horizontal="center" vertical="center"/>
    </xf>
    <xf numFmtId="9" fontId="71" fillId="0" borderId="13" xfId="0" applyNumberFormat="1" applyFont="1" applyBorder="1" applyAlignment="1">
      <alignment vertical="center"/>
    </xf>
    <xf numFmtId="0" fontId="75" fillId="0" borderId="13" xfId="0" applyFont="1" applyBorder="1" applyAlignment="1">
      <alignment vertical="center" wrapText="1"/>
    </xf>
    <xf numFmtId="0" fontId="75" fillId="0" borderId="17" xfId="0" applyFont="1" applyBorder="1" applyAlignment="1">
      <alignment vertical="center"/>
    </xf>
    <xf numFmtId="0" fontId="71" fillId="0" borderId="13" xfId="76" applyNumberFormat="1" applyFont="1" applyBorder="1" applyAlignment="1">
      <alignment vertical="center" wrapText="1"/>
    </xf>
    <xf numFmtId="9" fontId="71" fillId="0" borderId="13" xfId="76" applyFont="1" applyBorder="1" applyAlignment="1">
      <alignment vertical="center" wrapText="1"/>
    </xf>
    <xf numFmtId="0" fontId="78" fillId="0" borderId="0" xfId="0" applyFont="1" applyAlignment="1">
      <alignment wrapText="1"/>
    </xf>
    <xf numFmtId="0" fontId="71" fillId="0" borderId="0" xfId="0" applyFont="1" applyAlignment="1">
      <alignment vertical="center" wrapText="1"/>
    </xf>
    <xf numFmtId="0" fontId="75" fillId="11" borderId="38" xfId="78" applyNumberFormat="1" applyFont="1" applyFill="1" applyBorder="1" applyAlignment="1" applyProtection="1">
      <alignment horizontal="center" vertical="center" wrapText="1"/>
      <protection/>
    </xf>
    <xf numFmtId="0" fontId="75" fillId="0" borderId="58" xfId="0" applyFont="1" applyBorder="1" applyAlignment="1">
      <alignment vertical="center"/>
    </xf>
    <xf numFmtId="0" fontId="75" fillId="0" borderId="42" xfId="0" applyFont="1" applyBorder="1" applyAlignment="1">
      <alignment vertical="center"/>
    </xf>
    <xf numFmtId="9" fontId="74" fillId="0" borderId="22" xfId="69" applyNumberFormat="1" applyFont="1" applyBorder="1" applyAlignment="1">
      <alignment horizontal="center" vertical="center" wrapText="1"/>
      <protection/>
    </xf>
    <xf numFmtId="0" fontId="74" fillId="0" borderId="16" xfId="69" applyFont="1" applyBorder="1" applyAlignment="1">
      <alignment horizontal="left" vertical="center" wrapText="1"/>
      <protection/>
    </xf>
    <xf numFmtId="0" fontId="74" fillId="0" borderId="22" xfId="69" applyFont="1" applyBorder="1" applyAlignment="1">
      <alignment horizontal="center" vertical="center" wrapText="1"/>
      <protection/>
    </xf>
    <xf numFmtId="173" fontId="74" fillId="0" borderId="22" xfId="56" applyNumberFormat="1" applyFont="1" applyFill="1" applyBorder="1" applyAlignment="1" applyProtection="1">
      <alignment horizontal="center" vertical="center" wrapText="1"/>
      <protection/>
    </xf>
    <xf numFmtId="0" fontId="74" fillId="11" borderId="38" xfId="69" applyFont="1" applyFill="1" applyBorder="1" applyAlignment="1">
      <alignment horizontal="left" vertical="center" wrapText="1"/>
      <protection/>
    </xf>
    <xf numFmtId="9" fontId="75" fillId="11" borderId="38" xfId="78" applyFont="1" applyFill="1" applyBorder="1" applyAlignment="1" applyProtection="1">
      <alignment vertical="center" wrapText="1"/>
      <protection/>
    </xf>
    <xf numFmtId="174" fontId="74" fillId="11" borderId="38" xfId="76" applyNumberFormat="1" applyFont="1" applyFill="1" applyBorder="1" applyAlignment="1" applyProtection="1">
      <alignment vertical="center" wrapText="1"/>
      <protection/>
    </xf>
    <xf numFmtId="1" fontId="74" fillId="11" borderId="38" xfId="76" applyNumberFormat="1" applyFont="1" applyFill="1" applyBorder="1" applyAlignment="1" applyProtection="1">
      <alignment horizontal="center" vertical="center" wrapText="1"/>
      <protection/>
    </xf>
    <xf numFmtId="0" fontId="74" fillId="5" borderId="13" xfId="69" applyFont="1" applyFill="1" applyBorder="1" applyAlignment="1">
      <alignment horizontal="center" vertical="center" wrapText="1"/>
      <protection/>
    </xf>
    <xf numFmtId="9" fontId="75" fillId="0" borderId="16" xfId="77" applyFont="1" applyFill="1" applyBorder="1" applyAlignment="1" applyProtection="1">
      <alignment horizontal="center" vertical="center" wrapText="1"/>
      <protection locked="0"/>
    </xf>
    <xf numFmtId="9" fontId="75" fillId="38" borderId="16" xfId="77" applyFont="1" applyFill="1" applyBorder="1" applyAlignment="1" applyProtection="1">
      <alignment horizontal="center" vertical="center" wrapText="1"/>
      <protection locked="0"/>
    </xf>
    <xf numFmtId="9" fontId="74" fillId="0" borderId="39" xfId="69" applyNumberFormat="1" applyFont="1" applyBorder="1" applyAlignment="1">
      <alignment horizontal="center" vertical="center" wrapText="1"/>
      <protection/>
    </xf>
    <xf numFmtId="0" fontId="74" fillId="11" borderId="13" xfId="69" applyFont="1" applyFill="1" applyBorder="1" applyAlignment="1">
      <alignment horizontal="left" vertical="center" wrapText="1"/>
      <protection/>
    </xf>
    <xf numFmtId="9" fontId="75" fillId="11" borderId="13" xfId="76" applyFont="1" applyFill="1" applyBorder="1" applyAlignment="1" applyProtection="1">
      <alignment horizontal="center" vertical="center" wrapText="1"/>
      <protection locked="0"/>
    </xf>
    <xf numFmtId="9" fontId="74" fillId="0" borderId="14" xfId="69" applyNumberFormat="1" applyFont="1" applyBorder="1" applyAlignment="1">
      <alignment horizontal="center" vertical="center" wrapText="1"/>
      <protection/>
    </xf>
    <xf numFmtId="0" fontId="74" fillId="0" borderId="13" xfId="69" applyFont="1" applyBorder="1" applyAlignment="1">
      <alignment horizontal="left" vertical="center" wrapText="1"/>
      <protection/>
    </xf>
    <xf numFmtId="9" fontId="75" fillId="38" borderId="13" xfId="76" applyFont="1" applyFill="1" applyBorder="1" applyAlignment="1" applyProtection="1">
      <alignment horizontal="center" vertical="center" wrapText="1"/>
      <protection locked="0"/>
    </xf>
    <xf numFmtId="9" fontId="75" fillId="11" borderId="14" xfId="76" applyFont="1" applyFill="1" applyBorder="1" applyAlignment="1" applyProtection="1">
      <alignment horizontal="center" vertical="center" wrapText="1"/>
      <protection locked="0"/>
    </xf>
    <xf numFmtId="9" fontId="75" fillId="0" borderId="13" xfId="77" applyFont="1" applyFill="1" applyBorder="1" applyAlignment="1" applyProtection="1">
      <alignment horizontal="center" vertical="center" wrapText="1"/>
      <protection locked="0"/>
    </xf>
    <xf numFmtId="9" fontId="75" fillId="0" borderId="14" xfId="77" applyFont="1" applyFill="1" applyBorder="1" applyAlignment="1" applyProtection="1">
      <alignment horizontal="center" vertical="center" wrapText="1"/>
      <protection locked="0"/>
    </xf>
    <xf numFmtId="9" fontId="74" fillId="0" borderId="13" xfId="69" applyNumberFormat="1" applyFont="1" applyBorder="1" applyAlignment="1">
      <alignment horizontal="center" vertical="center" wrapText="1"/>
      <protection/>
    </xf>
    <xf numFmtId="9" fontId="75" fillId="0" borderId="13" xfId="76" applyFont="1" applyBorder="1" applyAlignment="1">
      <alignment horizontal="center" vertical="center" wrapText="1"/>
    </xf>
    <xf numFmtId="9" fontId="75" fillId="11" borderId="38" xfId="76" applyFont="1" applyFill="1" applyBorder="1" applyAlignment="1" applyProtection="1">
      <alignment horizontal="center" vertical="center" wrapText="1"/>
      <protection locked="0"/>
    </xf>
    <xf numFmtId="9" fontId="75" fillId="11" borderId="40" xfId="76" applyFont="1" applyFill="1" applyBorder="1" applyAlignment="1" applyProtection="1">
      <alignment horizontal="center" vertical="center" wrapText="1"/>
      <protection locked="0"/>
    </xf>
    <xf numFmtId="9" fontId="74" fillId="0" borderId="40" xfId="69" applyNumberFormat="1" applyFont="1" applyBorder="1" applyAlignment="1">
      <alignment horizontal="center" vertical="center" wrapText="1"/>
      <protection/>
    </xf>
    <xf numFmtId="0" fontId="79" fillId="0" borderId="0" xfId="0" applyFont="1" applyAlignment="1">
      <alignment vertical="center"/>
    </xf>
    <xf numFmtId="1" fontId="75" fillId="11" borderId="38" xfId="78" applyNumberFormat="1" applyFont="1" applyFill="1" applyBorder="1" applyAlignment="1" applyProtection="1">
      <alignment horizontal="center" vertical="center" wrapText="1"/>
      <protection/>
    </xf>
    <xf numFmtId="0" fontId="75" fillId="0" borderId="37" xfId="69" applyFont="1" applyBorder="1" applyAlignment="1">
      <alignment horizontal="left" vertical="center" wrapText="1"/>
      <protection/>
    </xf>
    <xf numFmtId="166" fontId="74" fillId="0" borderId="22" xfId="57" applyFont="1" applyFill="1" applyBorder="1" applyAlignment="1" applyProtection="1">
      <alignment horizontal="center" vertical="center" wrapText="1"/>
      <protection/>
    </xf>
    <xf numFmtId="9" fontId="75" fillId="11" borderId="38" xfId="78" applyFont="1" applyFill="1" applyBorder="1" applyAlignment="1" applyProtection="1">
      <alignment horizontal="center" vertical="center" wrapText="1"/>
      <protection/>
    </xf>
    <xf numFmtId="9" fontId="74" fillId="11" borderId="38" xfId="76" applyFont="1" applyFill="1" applyBorder="1" applyAlignment="1" applyProtection="1">
      <alignment horizontal="center" vertical="center" wrapText="1"/>
      <protection/>
    </xf>
    <xf numFmtId="9" fontId="74" fillId="0" borderId="22" xfId="76" applyFont="1" applyFill="1" applyBorder="1" applyAlignment="1" applyProtection="1">
      <alignment horizontal="center" vertical="center" wrapText="1"/>
      <protection/>
    </xf>
    <xf numFmtId="9" fontId="71" fillId="0" borderId="16" xfId="76" applyFont="1" applyBorder="1" applyAlignment="1">
      <alignment vertical="center" wrapText="1"/>
    </xf>
    <xf numFmtId="173" fontId="0" fillId="38" borderId="13" xfId="56" applyNumberFormat="1" applyFont="1" applyFill="1" applyBorder="1" applyAlignment="1">
      <alignment vertical="center"/>
    </xf>
    <xf numFmtId="173" fontId="0" fillId="38" borderId="51" xfId="56" applyNumberFormat="1" applyFont="1" applyFill="1" applyBorder="1" applyAlignment="1">
      <alignment vertical="center"/>
    </xf>
    <xf numFmtId="173" fontId="0" fillId="38" borderId="16" xfId="56" applyNumberFormat="1" applyFont="1" applyFill="1" applyBorder="1" applyAlignment="1">
      <alignment vertical="center"/>
    </xf>
    <xf numFmtId="0" fontId="10" fillId="0" borderId="59" xfId="69" applyFont="1" applyBorder="1" applyAlignment="1">
      <alignment horizontal="center" vertical="center" wrapText="1"/>
      <protection/>
    </xf>
    <xf numFmtId="0" fontId="10" fillId="0" borderId="28" xfId="69" applyFont="1" applyBorder="1" applyAlignment="1">
      <alignment horizontal="center" vertical="center" wrapText="1"/>
      <protection/>
    </xf>
    <xf numFmtId="0" fontId="10" fillId="0" borderId="60" xfId="69" applyFont="1" applyBorder="1" applyAlignment="1">
      <alignment horizontal="center" vertical="center" wrapText="1"/>
      <protection/>
    </xf>
    <xf numFmtId="0" fontId="11" fillId="0" borderId="46" xfId="69" applyFont="1" applyBorder="1" applyAlignment="1">
      <alignment horizontal="center" vertical="center"/>
      <protection/>
    </xf>
    <xf numFmtId="0" fontId="11" fillId="0" borderId="47" xfId="69" applyFont="1" applyBorder="1" applyAlignment="1">
      <alignment horizontal="center" vertical="center"/>
      <protection/>
    </xf>
    <xf numFmtId="0" fontId="11" fillId="0" borderId="48" xfId="69" applyFont="1" applyBorder="1" applyAlignment="1">
      <alignment horizontal="center" vertical="center"/>
      <protection/>
    </xf>
    <xf numFmtId="0" fontId="0" fillId="0" borderId="61" xfId="0" applyBorder="1" applyAlignment="1">
      <alignment horizontal="center" vertical="center"/>
    </xf>
    <xf numFmtId="0" fontId="0" fillId="0" borderId="62" xfId="0" applyBorder="1" applyAlignment="1">
      <alignment horizontal="center" vertical="center"/>
    </xf>
    <xf numFmtId="0" fontId="70" fillId="0" borderId="63" xfId="0" applyFont="1" applyBorder="1" applyAlignment="1">
      <alignment horizontal="center" vertical="center" wrapText="1"/>
    </xf>
    <xf numFmtId="0" fontId="70" fillId="0" borderId="45" xfId="0" applyFont="1" applyBorder="1" applyAlignment="1">
      <alignment horizontal="center" vertical="center" wrapText="1"/>
    </xf>
    <xf numFmtId="0" fontId="0" fillId="0" borderId="63" xfId="0" applyBorder="1" applyAlignment="1">
      <alignment horizontal="center" vertical="center"/>
    </xf>
    <xf numFmtId="0" fontId="0" fillId="0" borderId="45" xfId="0" applyBorder="1" applyAlignment="1">
      <alignment horizontal="center" vertical="center"/>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65"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8" fillId="0" borderId="68"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9" xfId="69" applyFont="1" applyBorder="1" applyAlignment="1">
      <alignment horizontal="center" vertical="center" wrapText="1"/>
      <protection/>
    </xf>
    <xf numFmtId="0" fontId="11" fillId="0" borderId="67" xfId="69" applyFont="1" applyBorder="1" applyAlignment="1">
      <alignment horizontal="center" vertical="center" wrapText="1"/>
      <protection/>
    </xf>
    <xf numFmtId="0" fontId="11" fillId="0" borderId="68" xfId="69" applyFont="1" applyBorder="1" applyAlignment="1">
      <alignment horizontal="center" vertical="center" wrapText="1"/>
      <protection/>
    </xf>
    <xf numFmtId="0" fontId="11" fillId="0" borderId="50" xfId="69" applyFont="1" applyBorder="1" applyAlignment="1">
      <alignment horizontal="center" vertical="center" wrapText="1"/>
      <protection/>
    </xf>
    <xf numFmtId="0" fontId="11" fillId="0" borderId="38" xfId="69" applyFont="1" applyBorder="1" applyAlignment="1">
      <alignment horizontal="center" vertical="center" wrapText="1"/>
      <protection/>
    </xf>
    <xf numFmtId="0" fontId="11" fillId="0" borderId="52" xfId="69" applyFont="1" applyBorder="1" applyAlignment="1">
      <alignment horizontal="center" vertical="center" wrapText="1"/>
      <protection/>
    </xf>
    <xf numFmtId="0" fontId="80" fillId="0" borderId="70" xfId="0" applyFont="1" applyBorder="1" applyAlignment="1">
      <alignment horizontal="left" vertical="center" wrapText="1"/>
    </xf>
    <xf numFmtId="0" fontId="80" fillId="0" borderId="38" xfId="0" applyFont="1" applyBorder="1" applyAlignment="1">
      <alignment horizontal="left" vertical="center" wrapText="1"/>
    </xf>
    <xf numFmtId="0" fontId="80" fillId="0" borderId="52" xfId="0" applyFont="1" applyBorder="1" applyAlignment="1">
      <alignment horizontal="left" vertical="center" wrapText="1"/>
    </xf>
    <xf numFmtId="0" fontId="11" fillId="5" borderId="71" xfId="69" applyFont="1" applyFill="1" applyBorder="1" applyAlignment="1">
      <alignment horizontal="center" vertical="center" wrapText="1"/>
      <protection/>
    </xf>
    <xf numFmtId="0" fontId="11" fillId="5" borderId="72" xfId="69" applyFont="1" applyFill="1" applyBorder="1" applyAlignment="1">
      <alignment horizontal="center" vertical="center" wrapText="1"/>
      <protection/>
    </xf>
    <xf numFmtId="0" fontId="11" fillId="5" borderId="73" xfId="69" applyFont="1" applyFill="1" applyBorder="1" applyAlignment="1">
      <alignment horizontal="center" vertical="center" wrapText="1"/>
      <protection/>
    </xf>
    <xf numFmtId="0" fontId="11" fillId="0" borderId="46" xfId="69" applyFont="1" applyBorder="1" applyAlignment="1">
      <alignment horizontal="center" vertical="center" wrapText="1"/>
      <protection/>
    </xf>
    <xf numFmtId="0" fontId="11" fillId="0" borderId="47" xfId="69" applyFont="1" applyBorder="1" applyAlignment="1">
      <alignment horizontal="center" vertical="center" wrapText="1"/>
      <protection/>
    </xf>
    <xf numFmtId="0" fontId="11" fillId="0" borderId="48" xfId="69" applyFont="1" applyBorder="1" applyAlignment="1">
      <alignment horizontal="center" vertical="center" wrapText="1"/>
      <protection/>
    </xf>
    <xf numFmtId="0" fontId="11" fillId="5" borderId="59" xfId="69" applyFont="1" applyFill="1" applyBorder="1" applyAlignment="1">
      <alignment horizontal="left" vertical="center" wrapText="1"/>
      <protection/>
    </xf>
    <xf numFmtId="0" fontId="11" fillId="5" borderId="27" xfId="69" applyFont="1" applyFill="1" applyBorder="1" applyAlignment="1">
      <alignment horizontal="left" vertical="center" wrapText="1"/>
      <protection/>
    </xf>
    <xf numFmtId="0" fontId="11" fillId="5" borderId="28" xfId="69" applyFont="1" applyFill="1" applyBorder="1" applyAlignment="1">
      <alignment horizontal="left" vertical="center" wrapText="1"/>
      <protection/>
    </xf>
    <xf numFmtId="0" fontId="11" fillId="5" borderId="29" xfId="69" applyFont="1" applyFill="1" applyBorder="1" applyAlignment="1">
      <alignment horizontal="left" vertical="center" wrapText="1"/>
      <protection/>
    </xf>
    <xf numFmtId="0" fontId="11" fillId="5" borderId="60" xfId="69" applyFont="1" applyFill="1" applyBorder="1" applyAlignment="1">
      <alignment horizontal="left" vertical="center" wrapText="1"/>
      <protection/>
    </xf>
    <xf numFmtId="0" fontId="11" fillId="5" borderId="35" xfId="69" applyFont="1" applyFill="1" applyBorder="1" applyAlignment="1">
      <alignment horizontal="left" vertical="center" wrapText="1"/>
      <protection/>
    </xf>
    <xf numFmtId="0" fontId="11" fillId="0" borderId="59" xfId="69" applyFont="1" applyBorder="1" applyAlignment="1">
      <alignment horizontal="center" vertical="center" wrapText="1"/>
      <protection/>
    </xf>
    <xf numFmtId="0" fontId="11" fillId="0" borderId="26" xfId="69" applyFont="1" applyBorder="1" applyAlignment="1">
      <alignment horizontal="center" vertical="center" wrapText="1"/>
      <protection/>
    </xf>
    <xf numFmtId="0" fontId="11" fillId="0" borderId="27" xfId="69" applyFont="1" applyBorder="1" applyAlignment="1">
      <alignment horizontal="center" vertical="center" wrapText="1"/>
      <protection/>
    </xf>
    <xf numFmtId="0" fontId="11" fillId="0" borderId="28" xfId="69" applyFont="1" applyBorder="1" applyAlignment="1">
      <alignment horizontal="center" vertical="center" wrapText="1"/>
      <protection/>
    </xf>
    <xf numFmtId="0" fontId="11" fillId="0" borderId="0" xfId="69" applyFont="1" applyAlignment="1">
      <alignment horizontal="center" vertical="center" wrapText="1"/>
      <protection/>
    </xf>
    <xf numFmtId="0" fontId="11" fillId="0" borderId="29" xfId="69" applyFont="1" applyBorder="1" applyAlignment="1">
      <alignment horizontal="center" vertical="center" wrapText="1"/>
      <protection/>
    </xf>
    <xf numFmtId="0" fontId="11" fillId="0" borderId="60" xfId="69" applyFont="1" applyBorder="1" applyAlignment="1">
      <alignment horizontal="center" vertical="center" wrapText="1"/>
      <protection/>
    </xf>
    <xf numFmtId="0" fontId="11" fillId="0" borderId="34" xfId="69" applyFont="1" applyBorder="1" applyAlignment="1">
      <alignment horizontal="center" vertical="center" wrapText="1"/>
      <protection/>
    </xf>
    <xf numFmtId="0" fontId="11" fillId="0" borderId="35" xfId="69" applyFont="1" applyBorder="1" applyAlignment="1">
      <alignment horizontal="center" vertical="center" wrapText="1"/>
      <protection/>
    </xf>
    <xf numFmtId="0" fontId="81" fillId="0" borderId="74" xfId="0" applyFont="1" applyBorder="1" applyAlignment="1">
      <alignment horizontal="center" vertical="center"/>
    </xf>
    <xf numFmtId="0" fontId="81" fillId="0" borderId="75" xfId="0" applyFont="1" applyBorder="1" applyAlignment="1">
      <alignment horizontal="center" vertical="center"/>
    </xf>
    <xf numFmtId="0" fontId="81" fillId="0" borderId="76" xfId="0" applyFont="1" applyBorder="1" applyAlignment="1">
      <alignment horizontal="center" vertical="center"/>
    </xf>
    <xf numFmtId="0" fontId="11" fillId="5" borderId="26" xfId="69" applyFont="1" applyFill="1" applyBorder="1" applyAlignment="1">
      <alignment horizontal="left" vertical="center" wrapText="1"/>
      <protection/>
    </xf>
    <xf numFmtId="0" fontId="11" fillId="5" borderId="0" xfId="69" applyFont="1" applyFill="1" applyAlignment="1">
      <alignment horizontal="left" vertical="center" wrapText="1"/>
      <protection/>
    </xf>
    <xf numFmtId="0" fontId="11" fillId="5" borderId="34" xfId="69" applyFont="1" applyFill="1" applyBorder="1" applyAlignment="1">
      <alignment horizontal="left" vertical="center" wrapText="1"/>
      <protection/>
    </xf>
    <xf numFmtId="14" fontId="76" fillId="0" borderId="59" xfId="0" applyNumberFormat="1"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76" fillId="0" borderId="60" xfId="0" applyFont="1" applyBorder="1" applyAlignment="1">
      <alignment horizontal="center" vertical="center"/>
    </xf>
    <xf numFmtId="0" fontId="76" fillId="0" borderId="35" xfId="0" applyFont="1" applyBorder="1" applyAlignment="1">
      <alignment horizontal="center" vertical="center"/>
    </xf>
    <xf numFmtId="0" fontId="11" fillId="0" borderId="71" xfId="69" applyFont="1" applyBorder="1" applyAlignment="1">
      <alignment horizontal="center" vertical="center" wrapText="1"/>
      <protection/>
    </xf>
    <xf numFmtId="0" fontId="11" fillId="0" borderId="72" xfId="69" applyFont="1" applyBorder="1" applyAlignment="1">
      <alignment horizontal="center" vertical="center" wrapText="1"/>
      <protection/>
    </xf>
    <xf numFmtId="0" fontId="11" fillId="0" borderId="73" xfId="69" applyFont="1" applyBorder="1" applyAlignment="1">
      <alignment horizontal="center" vertical="center" wrapText="1"/>
      <protection/>
    </xf>
    <xf numFmtId="0" fontId="11" fillId="38" borderId="34" xfId="69" applyFont="1" applyFill="1" applyBorder="1" applyAlignment="1">
      <alignment horizontal="left" vertical="center" wrapText="1"/>
      <protection/>
    </xf>
    <xf numFmtId="0" fontId="11" fillId="5" borderId="71" xfId="69" applyFont="1" applyFill="1" applyBorder="1" applyAlignment="1">
      <alignment horizontal="left" vertical="center" wrapText="1"/>
      <protection/>
    </xf>
    <xf numFmtId="0" fontId="11" fillId="5" borderId="73" xfId="69" applyFont="1" applyFill="1" applyBorder="1" applyAlignment="1">
      <alignment horizontal="left" vertical="center" wrapText="1"/>
      <protection/>
    </xf>
    <xf numFmtId="0" fontId="10" fillId="0" borderId="71" xfId="69" applyFont="1" applyBorder="1" applyAlignment="1">
      <alignment horizontal="center" vertical="center" wrapText="1"/>
      <protection/>
    </xf>
    <xf numFmtId="0" fontId="10" fillId="0" borderId="72" xfId="69" applyFont="1" applyBorder="1" applyAlignment="1">
      <alignment horizontal="center" vertical="center" wrapText="1"/>
      <protection/>
    </xf>
    <xf numFmtId="0" fontId="10" fillId="0" borderId="73" xfId="69" applyFont="1" applyBorder="1" applyAlignment="1">
      <alignment horizontal="center" vertical="center" wrapText="1"/>
      <protection/>
    </xf>
    <xf numFmtId="1" fontId="11" fillId="0" borderId="71" xfId="76" applyNumberFormat="1" applyFont="1" applyFill="1" applyBorder="1" applyAlignment="1" applyProtection="1">
      <alignment horizontal="center" vertical="center" wrapText="1"/>
      <protection/>
    </xf>
    <xf numFmtId="1" fontId="11" fillId="0" borderId="73" xfId="76" applyNumberFormat="1" applyFont="1" applyFill="1" applyBorder="1" applyAlignment="1" applyProtection="1">
      <alignment horizontal="center" vertical="center" wrapText="1"/>
      <protection/>
    </xf>
    <xf numFmtId="9" fontId="11" fillId="0" borderId="71" xfId="69" applyNumberFormat="1" applyFont="1" applyBorder="1" applyAlignment="1">
      <alignment horizontal="center" vertical="center" wrapText="1"/>
      <protection/>
    </xf>
    <xf numFmtId="9" fontId="11" fillId="0" borderId="73" xfId="69" applyNumberFormat="1" applyFont="1" applyBorder="1" applyAlignment="1">
      <alignment horizontal="center" vertical="center" wrapText="1"/>
      <protection/>
    </xf>
    <xf numFmtId="0" fontId="14" fillId="0" borderId="71" xfId="69" applyFont="1" applyBorder="1" applyAlignment="1">
      <alignment horizontal="center" vertical="center" wrapText="1"/>
      <protection/>
    </xf>
    <xf numFmtId="0" fontId="14" fillId="0" borderId="72" xfId="69" applyFont="1" applyBorder="1" applyAlignment="1">
      <alignment horizontal="center" vertical="center" wrapText="1"/>
      <protection/>
    </xf>
    <xf numFmtId="0" fontId="14" fillId="0" borderId="73" xfId="69" applyFont="1" applyBorder="1" applyAlignment="1">
      <alignment horizontal="center" vertical="center" wrapText="1"/>
      <protection/>
    </xf>
    <xf numFmtId="0" fontId="11" fillId="5" borderId="13" xfId="69" applyFont="1" applyFill="1" applyBorder="1" applyAlignment="1">
      <alignment horizontal="center" vertical="center" wrapText="1"/>
      <protection/>
    </xf>
    <xf numFmtId="0" fontId="11" fillId="5" borderId="17" xfId="69" applyFont="1" applyFill="1" applyBorder="1" applyAlignment="1">
      <alignment horizontal="center" vertical="center" wrapText="1"/>
      <protection/>
    </xf>
    <xf numFmtId="0" fontId="11" fillId="5" borderId="21" xfId="69" applyFont="1" applyFill="1" applyBorder="1" applyAlignment="1">
      <alignment horizontal="center" vertical="center" wrapText="1"/>
      <protection/>
    </xf>
    <xf numFmtId="0" fontId="11" fillId="5" borderId="60" xfId="69" applyFont="1" applyFill="1" applyBorder="1" applyAlignment="1">
      <alignment horizontal="center" vertical="center" wrapText="1"/>
      <protection/>
    </xf>
    <xf numFmtId="0" fontId="11" fillId="5" borderId="34" xfId="69" applyFont="1" applyFill="1" applyBorder="1" applyAlignment="1">
      <alignment horizontal="center" vertical="center" wrapText="1"/>
      <protection/>
    </xf>
    <xf numFmtId="0" fontId="11" fillId="5" borderId="35" xfId="69" applyFont="1" applyFill="1" applyBorder="1" applyAlignment="1">
      <alignment horizontal="center" vertical="center" wrapText="1"/>
      <protection/>
    </xf>
    <xf numFmtId="0" fontId="11" fillId="5" borderId="28" xfId="69" applyFont="1" applyFill="1" applyBorder="1" applyAlignment="1">
      <alignment horizontal="center" vertical="center" wrapText="1"/>
      <protection/>
    </xf>
    <xf numFmtId="0" fontId="11" fillId="5" borderId="0" xfId="69" applyFont="1" applyFill="1" applyAlignment="1">
      <alignment horizontal="center" vertical="center" wrapText="1"/>
      <protection/>
    </xf>
    <xf numFmtId="0" fontId="11" fillId="5" borderId="29" xfId="69" applyFont="1" applyFill="1" applyBorder="1" applyAlignment="1">
      <alignment horizontal="center" vertical="center" wrapText="1"/>
      <protection/>
    </xf>
    <xf numFmtId="0" fontId="11" fillId="5" borderId="69" xfId="69" applyFont="1" applyFill="1" applyBorder="1" applyAlignment="1">
      <alignment horizontal="center" vertical="center" wrapText="1"/>
      <protection/>
    </xf>
    <xf numFmtId="0" fontId="11" fillId="5" borderId="77" xfId="69" applyFont="1" applyFill="1" applyBorder="1" applyAlignment="1">
      <alignment horizontal="center" vertical="center" wrapText="1"/>
      <protection/>
    </xf>
    <xf numFmtId="0" fontId="11" fillId="5" borderId="20" xfId="69" applyFont="1" applyFill="1" applyBorder="1" applyAlignment="1">
      <alignment horizontal="center" vertical="center" wrapText="1"/>
      <protection/>
    </xf>
    <xf numFmtId="0" fontId="11" fillId="5" borderId="14" xfId="69" applyFont="1" applyFill="1" applyBorder="1" applyAlignment="1">
      <alignment horizontal="center" vertical="center" wrapText="1"/>
      <protection/>
    </xf>
    <xf numFmtId="0" fontId="11" fillId="5" borderId="39" xfId="69" applyFont="1" applyFill="1" applyBorder="1" applyAlignment="1">
      <alignment horizontal="center" vertical="center" wrapText="1"/>
      <protection/>
    </xf>
    <xf numFmtId="0" fontId="11" fillId="5" borderId="15" xfId="69" applyFont="1" applyFill="1" applyBorder="1" applyAlignment="1">
      <alignment horizontal="center" vertical="center" wrapText="1"/>
      <protection/>
    </xf>
    <xf numFmtId="0" fontId="11" fillId="5" borderId="44" xfId="69" applyFont="1" applyFill="1" applyBorder="1" applyAlignment="1">
      <alignment horizontal="center" vertical="center" wrapText="1"/>
      <protection/>
    </xf>
    <xf numFmtId="0" fontId="11" fillId="5" borderId="19" xfId="69" applyFont="1" applyFill="1" applyBorder="1" applyAlignment="1">
      <alignment horizontal="center" vertical="center" wrapText="1"/>
      <protection/>
    </xf>
    <xf numFmtId="0" fontId="11" fillId="5" borderId="50" xfId="69" applyFont="1" applyFill="1" applyBorder="1" applyAlignment="1">
      <alignment horizontal="center" vertical="center" wrapText="1"/>
      <protection/>
    </xf>
    <xf numFmtId="0" fontId="11" fillId="5" borderId="40" xfId="69" applyFont="1" applyFill="1" applyBorder="1" applyAlignment="1">
      <alignment horizontal="center" vertical="center" wrapText="1"/>
      <protection/>
    </xf>
    <xf numFmtId="0" fontId="11" fillId="38" borderId="69" xfId="69" applyFont="1" applyFill="1" applyBorder="1" applyAlignment="1">
      <alignment horizontal="center" vertical="center" wrapText="1"/>
      <protection/>
    </xf>
    <xf numFmtId="0" fontId="11" fillId="38" borderId="66" xfId="69" applyFont="1" applyFill="1" applyBorder="1" applyAlignment="1">
      <alignment horizontal="center" vertical="center" wrapText="1"/>
      <protection/>
    </xf>
    <xf numFmtId="0" fontId="11" fillId="38" borderId="67" xfId="69" applyFont="1" applyFill="1" applyBorder="1" applyAlignment="1">
      <alignment horizontal="center" vertical="center" wrapText="1"/>
      <protection/>
    </xf>
    <xf numFmtId="0" fontId="11" fillId="38" borderId="68" xfId="69" applyFont="1" applyFill="1" applyBorder="1" applyAlignment="1">
      <alignment horizontal="center" vertical="center" wrapText="1"/>
      <protection/>
    </xf>
    <xf numFmtId="0" fontId="11" fillId="5" borderId="49" xfId="69" applyFont="1" applyFill="1" applyBorder="1" applyAlignment="1">
      <alignment horizontal="center" vertical="center" wrapText="1"/>
      <protection/>
    </xf>
    <xf numFmtId="0" fontId="11" fillId="5" borderId="18" xfId="69" applyFont="1" applyFill="1" applyBorder="1" applyAlignment="1">
      <alignment horizontal="center" vertical="center" wrapText="1"/>
      <protection/>
    </xf>
    <xf numFmtId="0" fontId="11" fillId="5" borderId="78" xfId="69" applyFont="1" applyFill="1" applyBorder="1" applyAlignment="1">
      <alignment horizontal="center" vertical="center" wrapText="1"/>
      <protection/>
    </xf>
    <xf numFmtId="0" fontId="11" fillId="5" borderId="42" xfId="69" applyFont="1" applyFill="1" applyBorder="1" applyAlignment="1">
      <alignment horizontal="center" vertical="center" wrapText="1"/>
      <protection/>
    </xf>
    <xf numFmtId="0" fontId="11" fillId="5" borderId="79" xfId="69" applyFont="1" applyFill="1" applyBorder="1" applyAlignment="1">
      <alignment horizontal="center" vertical="center" wrapText="1"/>
      <protection/>
    </xf>
    <xf numFmtId="9" fontId="75" fillId="0" borderId="41" xfId="78" applyFont="1" applyBorder="1" applyAlignment="1">
      <alignment horizontal="center" vertical="center" wrapText="1"/>
    </xf>
    <xf numFmtId="9" fontId="75" fillId="0" borderId="41" xfId="78" applyFont="1" applyFill="1" applyBorder="1" applyAlignment="1" applyProtection="1">
      <alignment horizontal="center" vertical="center" wrapText="1"/>
      <protection/>
    </xf>
    <xf numFmtId="9" fontId="75" fillId="0" borderId="42" xfId="78" applyFont="1" applyFill="1" applyBorder="1" applyAlignment="1" applyProtection="1">
      <alignment horizontal="center" vertical="center" wrapText="1"/>
      <protection/>
    </xf>
    <xf numFmtId="9" fontId="75" fillId="0" borderId="34" xfId="78" applyFont="1" applyFill="1" applyBorder="1" applyAlignment="1" applyProtection="1">
      <alignment horizontal="center" vertical="center" wrapText="1"/>
      <protection/>
    </xf>
    <xf numFmtId="9" fontId="75" fillId="0" borderId="80" xfId="78" applyFont="1" applyFill="1" applyBorder="1" applyAlignment="1" applyProtection="1">
      <alignment horizontal="center" vertical="center" wrapText="1"/>
      <protection/>
    </xf>
    <xf numFmtId="9" fontId="75" fillId="0" borderId="78" xfId="78" applyFont="1" applyFill="1" applyBorder="1" applyAlignment="1" applyProtection="1">
      <alignment horizontal="center" vertical="center" wrapText="1"/>
      <protection/>
    </xf>
    <xf numFmtId="9" fontId="75" fillId="0" borderId="81" xfId="78" applyFont="1" applyFill="1" applyBorder="1" applyAlignment="1" applyProtection="1">
      <alignment horizontal="center" vertical="center" wrapText="1"/>
      <protection/>
    </xf>
    <xf numFmtId="3" fontId="11" fillId="0" borderId="78" xfId="69" applyNumberFormat="1" applyFont="1" applyBorder="1" applyAlignment="1">
      <alignment horizontal="center" vertical="center" wrapText="1"/>
      <protection/>
    </xf>
    <xf numFmtId="3" fontId="11" fillId="0" borderId="42" xfId="69" applyNumberFormat="1" applyFont="1" applyBorder="1" applyAlignment="1">
      <alignment horizontal="center" vertical="center" wrapText="1"/>
      <protection/>
    </xf>
    <xf numFmtId="0" fontId="72" fillId="0" borderId="13" xfId="69" applyFont="1" applyBorder="1" applyAlignment="1">
      <alignment horizontal="left" vertical="center" wrapText="1"/>
      <protection/>
    </xf>
    <xf numFmtId="0" fontId="72" fillId="0" borderId="21" xfId="69" applyFont="1" applyBorder="1" applyAlignment="1">
      <alignment horizontal="left" vertical="center" wrapText="1"/>
      <protection/>
    </xf>
    <xf numFmtId="0" fontId="10" fillId="5" borderId="13" xfId="69" applyFont="1" applyFill="1" applyBorder="1" applyAlignment="1">
      <alignment horizontal="center" vertical="center" wrapText="1"/>
      <protection/>
    </xf>
    <xf numFmtId="9" fontId="75" fillId="0" borderId="78" xfId="69" applyNumberFormat="1" applyFont="1" applyBorder="1" applyAlignment="1">
      <alignment horizontal="left" vertical="center" wrapText="1"/>
      <protection/>
    </xf>
    <xf numFmtId="9" fontId="75" fillId="0" borderId="41" xfId="69" applyNumberFormat="1" applyFont="1" applyBorder="1" applyAlignment="1">
      <alignment horizontal="left" vertical="center" wrapText="1"/>
      <protection/>
    </xf>
    <xf numFmtId="9" fontId="75" fillId="0" borderId="82" xfId="69" applyNumberFormat="1" applyFont="1" applyBorder="1" applyAlignment="1">
      <alignment horizontal="left" vertical="center" wrapText="1"/>
      <protection/>
    </xf>
    <xf numFmtId="9" fontId="75" fillId="0" borderId="83" xfId="69" applyNumberFormat="1" applyFont="1" applyBorder="1" applyAlignment="1">
      <alignment horizontal="left" vertical="center" wrapText="1"/>
      <protection/>
    </xf>
    <xf numFmtId="9" fontId="75" fillId="0" borderId="0" xfId="69" applyNumberFormat="1" applyFont="1" applyAlignment="1">
      <alignment horizontal="left" vertical="center" wrapText="1"/>
      <protection/>
    </xf>
    <xf numFmtId="9" fontId="75" fillId="0" borderId="29" xfId="69" applyNumberFormat="1" applyFont="1" applyBorder="1" applyAlignment="1">
      <alignment horizontal="left" vertical="center" wrapText="1"/>
      <protection/>
    </xf>
    <xf numFmtId="9" fontId="75" fillId="0" borderId="82" xfId="78" applyFont="1" applyFill="1" applyBorder="1" applyAlignment="1" applyProtection="1">
      <alignment horizontal="center" vertical="center" wrapText="1"/>
      <protection/>
    </xf>
    <xf numFmtId="9" fontId="75" fillId="0" borderId="35" xfId="78" applyFont="1" applyFill="1" applyBorder="1" applyAlignment="1" applyProtection="1">
      <alignment horizontal="center" vertical="center" wrapText="1"/>
      <protection/>
    </xf>
    <xf numFmtId="0" fontId="74" fillId="5" borderId="69" xfId="69" applyFont="1" applyFill="1" applyBorder="1" applyAlignment="1">
      <alignment horizontal="center" vertical="center" wrapText="1"/>
      <protection/>
    </xf>
    <xf numFmtId="0" fontId="74" fillId="5" borderId="20" xfId="69" applyFont="1" applyFill="1" applyBorder="1" applyAlignment="1">
      <alignment horizontal="center" vertical="center" wrapText="1"/>
      <protection/>
    </xf>
    <xf numFmtId="0" fontId="74" fillId="5" borderId="84" xfId="69" applyFont="1" applyFill="1" applyBorder="1" applyAlignment="1">
      <alignment horizontal="center" vertical="center" wrapText="1"/>
      <protection/>
    </xf>
    <xf numFmtId="0" fontId="74" fillId="5" borderId="16" xfId="69" applyFont="1" applyFill="1" applyBorder="1" applyAlignment="1">
      <alignment horizontal="center" vertical="center" wrapText="1"/>
      <protection/>
    </xf>
    <xf numFmtId="0" fontId="74" fillId="5" borderId="67" xfId="69" applyFont="1" applyFill="1" applyBorder="1" applyAlignment="1">
      <alignment horizontal="center" vertical="center" wrapText="1"/>
      <protection/>
    </xf>
    <xf numFmtId="0" fontId="74" fillId="5" borderId="77" xfId="69" applyFont="1" applyFill="1" applyBorder="1" applyAlignment="1">
      <alignment horizontal="center" vertical="center" wrapText="1"/>
      <protection/>
    </xf>
    <xf numFmtId="0" fontId="74" fillId="5" borderId="85" xfId="69" applyFont="1" applyFill="1" applyBorder="1" applyAlignment="1">
      <alignment horizontal="center" vertical="center" wrapText="1"/>
      <protection/>
    </xf>
    <xf numFmtId="0" fontId="74" fillId="5" borderId="62" xfId="69" applyFont="1" applyFill="1" applyBorder="1" applyAlignment="1">
      <alignment horizontal="center" vertical="center" wrapText="1"/>
      <protection/>
    </xf>
    <xf numFmtId="0" fontId="74" fillId="5" borderId="14" xfId="69" applyFont="1" applyFill="1" applyBorder="1" applyAlignment="1">
      <alignment horizontal="center" vertical="center" wrapText="1"/>
      <protection/>
    </xf>
    <xf numFmtId="0" fontId="74" fillId="5" borderId="79" xfId="69" applyFont="1" applyFill="1" applyBorder="1" applyAlignment="1">
      <alignment horizontal="center" vertical="center" wrapText="1"/>
      <protection/>
    </xf>
    <xf numFmtId="0" fontId="74" fillId="5" borderId="45" xfId="69" applyFont="1" applyFill="1" applyBorder="1" applyAlignment="1">
      <alignment horizontal="center" vertical="center" wrapText="1"/>
      <protection/>
    </xf>
    <xf numFmtId="0" fontId="74" fillId="0" borderId="37" xfId="69" applyFont="1" applyBorder="1" applyAlignment="1">
      <alignment horizontal="center" vertical="center" wrapText="1"/>
      <protection/>
    </xf>
    <xf numFmtId="0" fontId="74" fillId="0" borderId="86" xfId="69" applyFont="1" applyBorder="1" applyAlignment="1">
      <alignment horizontal="center" vertical="center" wrapText="1"/>
      <protection/>
    </xf>
    <xf numFmtId="9" fontId="74" fillId="0" borderId="22" xfId="69" applyNumberFormat="1" applyFont="1" applyBorder="1" applyAlignment="1">
      <alignment horizontal="center" vertical="center" wrapText="1"/>
      <protection/>
    </xf>
    <xf numFmtId="0" fontId="74" fillId="0" borderId="87" xfId="69" applyFont="1" applyBorder="1" applyAlignment="1">
      <alignment horizontal="center" vertical="center" wrapText="1"/>
      <protection/>
    </xf>
    <xf numFmtId="9" fontId="75" fillId="0" borderId="13" xfId="69" applyNumberFormat="1" applyFont="1" applyBorder="1" applyAlignment="1">
      <alignment horizontal="left" vertical="center" wrapText="1"/>
      <protection/>
    </xf>
    <xf numFmtId="2" fontId="75" fillId="0" borderId="13" xfId="69" applyNumberFormat="1" applyFont="1" applyBorder="1" applyAlignment="1">
      <alignment vertical="center" wrapText="1"/>
      <protection/>
    </xf>
    <xf numFmtId="0" fontId="79" fillId="0" borderId="13" xfId="0" applyFont="1" applyBorder="1" applyAlignment="1">
      <alignment vertical="center" wrapText="1"/>
    </xf>
    <xf numFmtId="2" fontId="75" fillId="0" borderId="13" xfId="69" applyNumberFormat="1" applyFont="1" applyBorder="1" applyAlignment="1">
      <alignment horizontal="center" vertical="center" wrapText="1"/>
      <protection/>
    </xf>
    <xf numFmtId="2" fontId="75" fillId="0" borderId="51" xfId="69" applyNumberFormat="1" applyFont="1" applyBorder="1" applyAlignment="1">
      <alignment vertical="center" wrapText="1"/>
      <protection/>
    </xf>
    <xf numFmtId="2" fontId="75" fillId="0" borderId="20" xfId="69" applyNumberFormat="1" applyFont="1" applyBorder="1" applyAlignment="1">
      <alignment vertical="center" wrapText="1"/>
      <protection/>
    </xf>
    <xf numFmtId="2" fontId="75" fillId="0" borderId="54" xfId="69" applyNumberFormat="1" applyFont="1" applyBorder="1" applyAlignment="1">
      <alignment horizontal="center" vertical="center" wrapText="1"/>
      <protection/>
    </xf>
    <xf numFmtId="2" fontId="75" fillId="0" borderId="16" xfId="69" applyNumberFormat="1" applyFont="1" applyBorder="1" applyAlignment="1">
      <alignment horizontal="center" vertical="center" wrapText="1"/>
      <protection/>
    </xf>
    <xf numFmtId="2" fontId="75" fillId="0" borderId="22" xfId="69" applyNumberFormat="1" applyFont="1" applyBorder="1" applyAlignment="1">
      <alignment horizontal="center" vertical="center" wrapText="1"/>
      <protection/>
    </xf>
    <xf numFmtId="2" fontId="75" fillId="0" borderId="88" xfId="69" applyNumberFormat="1" applyFont="1" applyBorder="1" applyAlignment="1">
      <alignment vertical="center" wrapText="1"/>
      <protection/>
    </xf>
    <xf numFmtId="0" fontId="79" fillId="0" borderId="86" xfId="0" applyFont="1" applyBorder="1" applyAlignment="1">
      <alignment vertical="center" wrapText="1"/>
    </xf>
    <xf numFmtId="2" fontId="75" fillId="0" borderId="87" xfId="69" applyNumberFormat="1" applyFont="1" applyBorder="1" applyAlignment="1">
      <alignment horizontal="center" vertical="center" wrapText="1"/>
      <protection/>
    </xf>
    <xf numFmtId="9" fontId="75" fillId="0" borderId="81" xfId="69" applyNumberFormat="1" applyFont="1" applyBorder="1" applyAlignment="1">
      <alignment horizontal="left" vertical="center" wrapText="1"/>
      <protection/>
    </xf>
    <xf numFmtId="9" fontId="75" fillId="0" borderId="34" xfId="69" applyNumberFormat="1" applyFont="1" applyBorder="1" applyAlignment="1">
      <alignment horizontal="left" vertical="center" wrapText="1"/>
      <protection/>
    </xf>
    <xf numFmtId="9" fontId="75" fillId="0" borderId="35" xfId="69" applyNumberFormat="1" applyFont="1" applyBorder="1" applyAlignment="1">
      <alignment horizontal="left" vertical="center" wrapText="1"/>
      <protection/>
    </xf>
    <xf numFmtId="2" fontId="75" fillId="0" borderId="37" xfId="69" applyNumberFormat="1" applyFont="1" applyBorder="1" applyAlignment="1">
      <alignment horizontal="left" vertical="center" wrapText="1"/>
      <protection/>
    </xf>
    <xf numFmtId="2" fontId="75" fillId="0" borderId="51" xfId="69" applyNumberFormat="1" applyFont="1" applyBorder="1" applyAlignment="1">
      <alignment horizontal="left" vertical="center" wrapText="1"/>
      <protection/>
    </xf>
    <xf numFmtId="9" fontId="75" fillId="0" borderId="78" xfId="78" applyFont="1" applyBorder="1" applyAlignment="1">
      <alignment horizontal="center" vertical="center" wrapText="1"/>
    </xf>
    <xf numFmtId="9" fontId="75" fillId="0" borderId="42" xfId="78" applyFont="1" applyBorder="1" applyAlignment="1">
      <alignment horizontal="center" vertical="center" wrapText="1"/>
    </xf>
    <xf numFmtId="9" fontId="75" fillId="0" borderId="81" xfId="78" applyFont="1" applyBorder="1" applyAlignment="1">
      <alignment horizontal="center" vertical="center" wrapText="1"/>
    </xf>
    <xf numFmtId="9" fontId="75" fillId="0" borderId="34" xfId="78" applyFont="1" applyBorder="1" applyAlignment="1">
      <alignment horizontal="center" vertical="center" wrapText="1"/>
    </xf>
    <xf numFmtId="9" fontId="75" fillId="0" borderId="80" xfId="78" applyFont="1" applyBorder="1" applyAlignment="1">
      <alignment horizontal="center" vertical="center" wrapText="1"/>
    </xf>
    <xf numFmtId="2" fontId="75" fillId="0" borderId="37" xfId="69" applyNumberFormat="1" applyFont="1" applyBorder="1" applyAlignment="1">
      <alignment vertical="center" wrapText="1"/>
      <protection/>
    </xf>
    <xf numFmtId="9" fontId="75" fillId="0" borderId="78" xfId="69" applyNumberFormat="1" applyFont="1" applyBorder="1" applyAlignment="1">
      <alignment horizontal="center" vertical="center" wrapText="1"/>
      <protection/>
    </xf>
    <xf numFmtId="9" fontId="75" fillId="0" borderId="41" xfId="69" applyNumberFormat="1" applyFont="1" applyBorder="1" applyAlignment="1">
      <alignment horizontal="center" vertical="center" wrapText="1"/>
      <protection/>
    </xf>
    <xf numFmtId="9" fontId="75" fillId="0" borderId="82" xfId="69" applyNumberFormat="1" applyFont="1" applyBorder="1" applyAlignment="1">
      <alignment horizontal="center" vertical="center" wrapText="1"/>
      <protection/>
    </xf>
    <xf numFmtId="9" fontId="75" fillId="0" borderId="81" xfId="69" applyNumberFormat="1" applyFont="1" applyBorder="1" applyAlignment="1">
      <alignment horizontal="center" vertical="center" wrapText="1"/>
      <protection/>
    </xf>
    <xf numFmtId="9" fontId="75" fillId="0" borderId="34" xfId="69" applyNumberFormat="1" applyFont="1" applyBorder="1" applyAlignment="1">
      <alignment horizontal="center" vertical="center" wrapText="1"/>
      <protection/>
    </xf>
    <xf numFmtId="9" fontId="75" fillId="0" borderId="35" xfId="69" applyNumberFormat="1" applyFont="1" applyBorder="1" applyAlignment="1">
      <alignment horizontal="center" vertical="center" wrapText="1"/>
      <protection/>
    </xf>
    <xf numFmtId="9" fontId="11" fillId="0" borderId="71" xfId="76" applyFont="1" applyFill="1" applyBorder="1" applyAlignment="1" applyProtection="1">
      <alignment horizontal="center" vertical="center" wrapText="1"/>
      <protection/>
    </xf>
    <xf numFmtId="9" fontId="11" fillId="0" borderId="73" xfId="76" applyFont="1" applyFill="1" applyBorder="1" applyAlignment="1" applyProtection="1">
      <alignment horizontal="center" vertical="center" wrapText="1"/>
      <protection/>
    </xf>
    <xf numFmtId="0" fontId="74" fillId="5" borderId="13" xfId="69" applyFont="1" applyFill="1" applyBorder="1" applyAlignment="1">
      <alignment horizontal="center" vertical="center" wrapText="1"/>
      <protection/>
    </xf>
    <xf numFmtId="0" fontId="74" fillId="5" borderId="21" xfId="69" applyFont="1" applyFill="1" applyBorder="1" applyAlignment="1">
      <alignment horizontal="center" vertical="center" wrapText="1"/>
      <protection/>
    </xf>
    <xf numFmtId="0" fontId="74" fillId="5" borderId="39" xfId="69" applyFont="1" applyFill="1" applyBorder="1" applyAlignment="1">
      <alignment horizontal="center" vertical="center" wrapText="1"/>
      <protection/>
    </xf>
    <xf numFmtId="0" fontId="74" fillId="5" borderId="15" xfId="69" applyFont="1" applyFill="1" applyBorder="1" applyAlignment="1">
      <alignment horizontal="center" vertical="center" wrapText="1"/>
      <protection/>
    </xf>
    <xf numFmtId="0" fontId="74" fillId="5" borderId="44" xfId="69" applyFont="1" applyFill="1" applyBorder="1" applyAlignment="1">
      <alignment horizontal="center" vertical="center" wrapText="1"/>
      <protection/>
    </xf>
    <xf numFmtId="0" fontId="74" fillId="5" borderId="19" xfId="69" applyFont="1" applyFill="1" applyBorder="1" applyAlignment="1">
      <alignment horizontal="center" vertical="center" wrapText="1"/>
      <protection/>
    </xf>
    <xf numFmtId="0" fontId="75" fillId="0" borderId="78" xfId="0" applyFont="1" applyBorder="1" applyAlignment="1">
      <alignment horizontal="left" vertical="center" wrapText="1"/>
    </xf>
    <xf numFmtId="0" fontId="75" fillId="0" borderId="41" xfId="0" applyFont="1" applyBorder="1" applyAlignment="1">
      <alignment horizontal="left" vertical="center" wrapText="1"/>
    </xf>
    <xf numFmtId="0" fontId="75" fillId="0" borderId="89" xfId="0" applyFont="1" applyBorder="1" applyAlignment="1">
      <alignment horizontal="left" vertical="center" wrapText="1"/>
    </xf>
    <xf numFmtId="0" fontId="75" fillId="0" borderId="90" xfId="0" applyFont="1" applyBorder="1" applyAlignment="1">
      <alignment horizontal="left" vertical="center" wrapText="1"/>
    </xf>
    <xf numFmtId="0" fontId="75" fillId="0" borderId="91" xfId="0" applyFont="1" applyBorder="1" applyAlignment="1">
      <alignment horizontal="left" vertical="center" wrapText="1"/>
    </xf>
    <xf numFmtId="0" fontId="75" fillId="0" borderId="92" xfId="0" applyFont="1" applyBorder="1" applyAlignment="1">
      <alignment horizontal="left" vertical="center" wrapText="1"/>
    </xf>
    <xf numFmtId="0" fontId="75" fillId="0" borderId="78" xfId="0" applyFont="1" applyBorder="1" applyAlignment="1">
      <alignment vertical="center" wrapText="1"/>
    </xf>
    <xf numFmtId="0" fontId="75" fillId="0" borderId="41" xfId="0" applyFont="1" applyBorder="1" applyAlignment="1">
      <alignment vertical="center" wrapText="1"/>
    </xf>
    <xf numFmtId="0" fontId="75" fillId="0" borderId="89" xfId="0" applyFont="1" applyBorder="1" applyAlignment="1">
      <alignment vertical="center" wrapText="1"/>
    </xf>
    <xf numFmtId="0" fontId="75" fillId="0" borderId="90" xfId="0" applyFont="1" applyBorder="1" applyAlignment="1">
      <alignment vertical="center" wrapText="1"/>
    </xf>
    <xf numFmtId="0" fontId="75" fillId="0" borderId="91" xfId="0" applyFont="1" applyBorder="1" applyAlignment="1">
      <alignment vertical="center" wrapText="1"/>
    </xf>
    <xf numFmtId="0" fontId="75" fillId="0" borderId="92" xfId="0" applyFont="1" applyBorder="1" applyAlignment="1">
      <alignment vertical="center" wrapText="1"/>
    </xf>
    <xf numFmtId="3" fontId="74" fillId="0" borderId="78" xfId="69" applyNumberFormat="1" applyFont="1" applyBorder="1" applyAlignment="1">
      <alignment horizontal="center" vertical="center" wrapText="1"/>
      <protection/>
    </xf>
    <xf numFmtId="3" fontId="74" fillId="0" borderId="42" xfId="69" applyNumberFormat="1" applyFont="1" applyBorder="1" applyAlignment="1">
      <alignment horizontal="center" vertical="center" wrapText="1"/>
      <protection/>
    </xf>
    <xf numFmtId="0" fontId="75" fillId="0" borderId="13" xfId="69" applyFont="1" applyBorder="1" applyAlignment="1">
      <alignment horizontal="left" vertical="center" wrapText="1"/>
      <protection/>
    </xf>
    <xf numFmtId="0" fontId="75" fillId="0" borderId="21" xfId="69" applyFont="1" applyBorder="1" applyAlignment="1">
      <alignment horizontal="left" vertical="center" wrapText="1"/>
      <protection/>
    </xf>
    <xf numFmtId="0" fontId="74" fillId="0" borderId="69" xfId="69" applyFont="1" applyBorder="1" applyAlignment="1">
      <alignment horizontal="center" vertical="center" wrapText="1"/>
      <protection/>
    </xf>
    <xf numFmtId="0" fontId="74" fillId="0" borderId="67" xfId="69" applyFont="1" applyBorder="1" applyAlignment="1">
      <alignment horizontal="center" vertical="center" wrapText="1"/>
      <protection/>
    </xf>
    <xf numFmtId="0" fontId="74" fillId="0" borderId="68" xfId="69" applyFont="1" applyBorder="1" applyAlignment="1">
      <alignment horizontal="center" vertical="center" wrapText="1"/>
      <protection/>
    </xf>
    <xf numFmtId="0" fontId="75" fillId="5" borderId="13" xfId="69" applyFont="1" applyFill="1" applyBorder="1" applyAlignment="1">
      <alignment horizontal="center" vertical="center" wrapText="1"/>
      <protection/>
    </xf>
    <xf numFmtId="0" fontId="75" fillId="0" borderId="93" xfId="0" applyFont="1" applyBorder="1" applyAlignment="1">
      <alignment horizontal="left" vertical="center" wrapText="1"/>
    </xf>
    <xf numFmtId="0" fontId="75" fillId="0" borderId="83" xfId="0" applyFont="1" applyBorder="1" applyAlignment="1">
      <alignment horizontal="left" vertical="center" wrapText="1"/>
    </xf>
    <xf numFmtId="0" fontId="75" fillId="0" borderId="0" xfId="0" applyFont="1" applyAlignment="1">
      <alignment horizontal="left" vertical="center" wrapText="1"/>
    </xf>
    <xf numFmtId="0" fontId="75" fillId="0" borderId="94" xfId="0" applyFont="1" applyBorder="1" applyAlignment="1">
      <alignment horizontal="left" vertical="center" wrapText="1"/>
    </xf>
    <xf numFmtId="0" fontId="75" fillId="0" borderId="95" xfId="0" applyFont="1" applyBorder="1" applyAlignment="1">
      <alignment horizontal="left" vertical="center" wrapText="1"/>
    </xf>
    <xf numFmtId="0" fontId="75" fillId="0" borderId="96" xfId="0" applyFont="1" applyBorder="1" applyAlignment="1">
      <alignment horizontal="left" vertical="center" wrapText="1"/>
    </xf>
    <xf numFmtId="0" fontId="75" fillId="0" borderId="97" xfId="0" applyFont="1" applyBorder="1" applyAlignment="1">
      <alignment horizontal="left" vertical="center" wrapText="1"/>
    </xf>
    <xf numFmtId="0" fontId="75" fillId="0" borderId="98" xfId="0" applyFont="1" applyBorder="1" applyAlignment="1">
      <alignment horizontal="left" vertical="center" wrapText="1"/>
    </xf>
    <xf numFmtId="0" fontId="75" fillId="0" borderId="99" xfId="0" applyFont="1" applyBorder="1" applyAlignment="1">
      <alignment horizontal="left" vertical="center" wrapText="1"/>
    </xf>
    <xf numFmtId="0" fontId="75" fillId="0" borderId="100" xfId="0" applyFont="1" applyBorder="1" applyAlignment="1">
      <alignment horizontal="left" vertical="center" wrapText="1"/>
    </xf>
    <xf numFmtId="0" fontId="75" fillId="0" borderId="101" xfId="0" applyFont="1" applyBorder="1" applyAlignment="1">
      <alignment horizontal="left" vertical="center" wrapText="1"/>
    </xf>
    <xf numFmtId="9" fontId="75" fillId="0" borderId="78" xfId="69" applyNumberFormat="1" applyFont="1" applyBorder="1" applyAlignment="1">
      <alignment vertical="center" wrapText="1"/>
      <protection/>
    </xf>
    <xf numFmtId="9" fontId="75" fillId="0" borderId="41" xfId="69" applyNumberFormat="1" applyFont="1" applyBorder="1" applyAlignment="1">
      <alignment vertical="center" wrapText="1"/>
      <protection/>
    </xf>
    <xf numFmtId="9" fontId="75" fillId="0" borderId="82" xfId="69" applyNumberFormat="1" applyFont="1" applyBorder="1" applyAlignment="1">
      <alignment vertical="center" wrapText="1"/>
      <protection/>
    </xf>
    <xf numFmtId="9" fontId="75" fillId="0" borderId="81" xfId="69" applyNumberFormat="1" applyFont="1" applyBorder="1" applyAlignment="1">
      <alignment vertical="center" wrapText="1"/>
      <protection/>
    </xf>
    <xf numFmtId="9" fontId="75" fillId="0" borderId="34" xfId="69" applyNumberFormat="1" applyFont="1" applyBorder="1" applyAlignment="1">
      <alignment vertical="center" wrapText="1"/>
      <protection/>
    </xf>
    <xf numFmtId="9" fontId="75" fillId="0" borderId="35" xfId="69" applyNumberFormat="1" applyFont="1" applyBorder="1" applyAlignment="1">
      <alignment vertical="center" wrapText="1"/>
      <protection/>
    </xf>
    <xf numFmtId="9" fontId="75" fillId="0" borderId="83" xfId="69" applyNumberFormat="1" applyFont="1" applyBorder="1" applyAlignment="1">
      <alignment vertical="center" wrapText="1"/>
      <protection/>
    </xf>
    <xf numFmtId="9" fontId="75" fillId="0" borderId="0" xfId="69" applyNumberFormat="1" applyFont="1" applyAlignment="1">
      <alignment vertical="center" wrapText="1"/>
      <protection/>
    </xf>
    <xf numFmtId="9" fontId="75" fillId="0" borderId="29" xfId="69" applyNumberFormat="1" applyFont="1" applyBorder="1" applyAlignment="1">
      <alignment vertical="center" wrapText="1"/>
      <protection/>
    </xf>
    <xf numFmtId="14" fontId="82" fillId="0" borderId="74" xfId="0" applyNumberFormat="1" applyFont="1" applyBorder="1" applyAlignment="1">
      <alignment horizontal="center" vertical="center"/>
    </xf>
    <xf numFmtId="172" fontId="11" fillId="0" borderId="14" xfId="63" applyNumberFormat="1" applyFont="1" applyFill="1" applyBorder="1" applyAlignment="1" applyProtection="1">
      <alignment horizontal="center" vertical="center" wrapText="1"/>
      <protection/>
    </xf>
    <xf numFmtId="172" fontId="11" fillId="0" borderId="45" xfId="63" applyNumberFormat="1" applyFont="1" applyFill="1" applyBorder="1" applyAlignment="1" applyProtection="1">
      <alignment horizontal="center" vertical="center" wrapText="1"/>
      <protection/>
    </xf>
    <xf numFmtId="9" fontId="72" fillId="0" borderId="78" xfId="78" applyFont="1" applyFill="1" applyBorder="1" applyAlignment="1" applyProtection="1">
      <alignment horizontal="center" vertical="center" wrapText="1"/>
      <protection/>
    </xf>
    <xf numFmtId="9" fontId="72" fillId="0" borderId="41" xfId="78" applyFont="1" applyFill="1" applyBorder="1" applyAlignment="1" applyProtection="1">
      <alignment horizontal="center" vertical="center" wrapText="1"/>
      <protection/>
    </xf>
    <xf numFmtId="9" fontId="72" fillId="0" borderId="42" xfId="78" applyFont="1" applyFill="1" applyBorder="1" applyAlignment="1" applyProtection="1">
      <alignment horizontal="center" vertical="center" wrapText="1"/>
      <protection/>
    </xf>
    <xf numFmtId="9" fontId="72" fillId="0" borderId="81" xfId="78" applyFont="1" applyFill="1" applyBorder="1" applyAlignment="1" applyProtection="1">
      <alignment horizontal="center" vertical="center" wrapText="1"/>
      <protection/>
    </xf>
    <xf numFmtId="9" fontId="72" fillId="0" borderId="34" xfId="78" applyFont="1" applyFill="1" applyBorder="1" applyAlignment="1" applyProtection="1">
      <alignment horizontal="center" vertical="center" wrapText="1"/>
      <protection/>
    </xf>
    <xf numFmtId="9" fontId="72" fillId="0" borderId="80" xfId="78" applyFont="1" applyFill="1" applyBorder="1" applyAlignment="1" applyProtection="1">
      <alignment horizontal="center" vertical="center" wrapText="1"/>
      <protection/>
    </xf>
    <xf numFmtId="9" fontId="72" fillId="0" borderId="82" xfId="78" applyFont="1" applyFill="1" applyBorder="1" applyAlignment="1" applyProtection="1">
      <alignment horizontal="center" vertical="center" wrapText="1"/>
      <protection/>
    </xf>
    <xf numFmtId="9" fontId="72" fillId="0" borderId="35" xfId="78" applyFont="1" applyFill="1" applyBorder="1" applyAlignment="1" applyProtection="1">
      <alignment horizontal="center" vertical="center" wrapText="1"/>
      <protection/>
    </xf>
    <xf numFmtId="0" fontId="11" fillId="0" borderId="14" xfId="69" applyFont="1" applyBorder="1" applyAlignment="1">
      <alignment horizontal="center" vertical="center" wrapText="1"/>
      <protection/>
    </xf>
    <xf numFmtId="0" fontId="11" fillId="0" borderId="79"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38" borderId="18" xfId="69" applyFont="1" applyFill="1" applyBorder="1" applyAlignment="1">
      <alignment horizontal="center" vertical="center" wrapText="1"/>
      <protection/>
    </xf>
    <xf numFmtId="0" fontId="11" fillId="38" borderId="15" xfId="69" applyFont="1" applyFill="1" applyBorder="1" applyAlignment="1">
      <alignment horizontal="center" vertical="center" wrapText="1"/>
      <protection/>
    </xf>
    <xf numFmtId="0" fontId="11" fillId="38" borderId="44" xfId="69" applyFont="1" applyFill="1" applyBorder="1" applyAlignment="1">
      <alignment horizontal="center" vertical="center" wrapText="1"/>
      <protection/>
    </xf>
    <xf numFmtId="0" fontId="11" fillId="38" borderId="39" xfId="69" applyFont="1" applyFill="1" applyBorder="1" applyAlignment="1">
      <alignment horizontal="center" vertical="center" wrapText="1"/>
      <protection/>
    </xf>
    <xf numFmtId="0" fontId="11" fillId="38" borderId="19" xfId="69" applyFont="1" applyFill="1" applyBorder="1" applyAlignment="1">
      <alignment horizontal="center" vertical="center" wrapText="1"/>
      <protection/>
    </xf>
    <xf numFmtId="0" fontId="11" fillId="38" borderId="14" xfId="69" applyFont="1" applyFill="1" applyBorder="1" applyAlignment="1">
      <alignment horizontal="center" vertical="center" wrapText="1"/>
      <protection/>
    </xf>
    <xf numFmtId="0" fontId="11" fillId="38" borderId="17" xfId="69" applyFont="1" applyFill="1" applyBorder="1" applyAlignment="1">
      <alignment horizontal="center" vertical="center" wrapText="1"/>
      <protection/>
    </xf>
    <xf numFmtId="0" fontId="11" fillId="0" borderId="59" xfId="69" applyFont="1" applyBorder="1" applyAlignment="1">
      <alignment horizontal="center" vertical="center"/>
      <protection/>
    </xf>
    <xf numFmtId="0" fontId="11" fillId="0" borderId="26" xfId="69" applyFont="1" applyBorder="1" applyAlignment="1">
      <alignment horizontal="center" vertical="center"/>
      <protection/>
    </xf>
    <xf numFmtId="0" fontId="11" fillId="0" borderId="27" xfId="69" applyFont="1" applyBorder="1" applyAlignment="1">
      <alignment horizontal="center" vertical="center"/>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76" fillId="0" borderId="59" xfId="0" applyFont="1" applyBorder="1" applyAlignment="1">
      <alignment horizontal="center" vertical="center"/>
    </xf>
    <xf numFmtId="0" fontId="11" fillId="5" borderId="59" xfId="69" applyFont="1" applyFill="1" applyBorder="1" applyAlignment="1">
      <alignment horizontal="center" vertical="center" wrapText="1"/>
      <protection/>
    </xf>
    <xf numFmtId="0" fontId="11" fillId="5" borderId="27" xfId="69" applyFont="1" applyFill="1" applyBorder="1" applyAlignment="1">
      <alignment horizontal="center" vertical="center" wrapText="1"/>
      <protection/>
    </xf>
    <xf numFmtId="0" fontId="10" fillId="0" borderId="74" xfId="69" applyFont="1" applyBorder="1" applyAlignment="1">
      <alignment horizontal="center" vertical="center" wrapText="1"/>
      <protection/>
    </xf>
    <xf numFmtId="0" fontId="10" fillId="0" borderId="75" xfId="69" applyFont="1" applyBorder="1" applyAlignment="1">
      <alignment horizontal="center" vertical="center" wrapText="1"/>
      <protection/>
    </xf>
    <xf numFmtId="0" fontId="10" fillId="0" borderId="76" xfId="69" applyFont="1" applyBorder="1" applyAlignment="1">
      <alignment horizontal="center" vertical="center" wrapText="1"/>
      <protection/>
    </xf>
    <xf numFmtId="0" fontId="73" fillId="0" borderId="70" xfId="0" applyFont="1" applyBorder="1" applyAlignment="1">
      <alignment horizontal="left" vertical="center" wrapText="1"/>
    </xf>
    <xf numFmtId="0" fontId="73" fillId="0" borderId="38" xfId="0" applyFont="1" applyBorder="1" applyAlignment="1">
      <alignment horizontal="left" vertical="center" wrapText="1"/>
    </xf>
    <xf numFmtId="0" fontId="73" fillId="0" borderId="52" xfId="0" applyFont="1" applyBorder="1" applyAlignment="1">
      <alignment horizontal="left" vertical="center" wrapText="1"/>
    </xf>
    <xf numFmtId="0" fontId="11" fillId="5" borderId="26" xfId="69" applyFont="1" applyFill="1" applyBorder="1" applyAlignment="1">
      <alignment horizontal="center" vertical="center" wrapText="1"/>
      <protection/>
    </xf>
    <xf numFmtId="0" fontId="11" fillId="0" borderId="66" xfId="0" applyFont="1" applyBorder="1" applyAlignment="1">
      <alignment horizontal="left" vertical="center" wrapText="1"/>
    </xf>
    <xf numFmtId="0" fontId="11" fillId="0" borderId="67" xfId="0" applyFont="1" applyBorder="1" applyAlignment="1">
      <alignment horizontal="left" vertical="center" wrapText="1"/>
    </xf>
    <xf numFmtId="0" fontId="11" fillId="0" borderId="68" xfId="0" applyFont="1" applyBorder="1" applyAlignment="1">
      <alignment horizontal="left" vertical="center" wrapText="1"/>
    </xf>
    <xf numFmtId="0" fontId="11" fillId="5" borderId="67" xfId="69" applyFont="1" applyFill="1" applyBorder="1" applyAlignment="1">
      <alignment horizontal="center" vertical="center" wrapText="1"/>
      <protection/>
    </xf>
    <xf numFmtId="0" fontId="11" fillId="0" borderId="28" xfId="69" applyFont="1" applyBorder="1" applyAlignment="1">
      <alignment horizontal="center" vertical="center"/>
      <protection/>
    </xf>
    <xf numFmtId="0" fontId="11" fillId="0" borderId="0" xfId="69" applyFont="1" applyAlignment="1">
      <alignment horizontal="center" vertical="center"/>
      <protection/>
    </xf>
    <xf numFmtId="0" fontId="11" fillId="0" borderId="29" xfId="69" applyFont="1" applyBorder="1" applyAlignment="1">
      <alignment horizontal="center" vertical="center"/>
      <protection/>
    </xf>
    <xf numFmtId="9" fontId="72" fillId="0" borderId="78" xfId="69" applyNumberFormat="1" applyFont="1" applyBorder="1" applyAlignment="1">
      <alignment horizontal="left" vertical="center" wrapText="1"/>
      <protection/>
    </xf>
    <xf numFmtId="9" fontId="72" fillId="0" borderId="41" xfId="69" applyNumberFormat="1" applyFont="1" applyBorder="1" applyAlignment="1">
      <alignment horizontal="left" vertical="center" wrapText="1"/>
      <protection/>
    </xf>
    <xf numFmtId="9" fontId="72" fillId="0" borderId="82" xfId="69" applyNumberFormat="1" applyFont="1" applyBorder="1" applyAlignment="1">
      <alignment horizontal="left" vertical="center" wrapText="1"/>
      <protection/>
    </xf>
    <xf numFmtId="9" fontId="72" fillId="0" borderId="83" xfId="69" applyNumberFormat="1" applyFont="1" applyBorder="1" applyAlignment="1">
      <alignment horizontal="left" vertical="center" wrapText="1"/>
      <protection/>
    </xf>
    <xf numFmtId="9" fontId="72" fillId="0" borderId="0" xfId="69" applyNumberFormat="1" applyFont="1" applyAlignment="1">
      <alignment horizontal="left" vertical="center" wrapText="1"/>
      <protection/>
    </xf>
    <xf numFmtId="9" fontId="72" fillId="0" borderId="29" xfId="69" applyNumberFormat="1" applyFont="1" applyBorder="1" applyAlignment="1">
      <alignment horizontal="left" vertical="center" wrapText="1"/>
      <protection/>
    </xf>
    <xf numFmtId="0" fontId="11" fillId="5" borderId="85" xfId="69" applyFont="1" applyFill="1" applyBorder="1" applyAlignment="1">
      <alignment horizontal="center" vertical="center" wrapText="1"/>
      <protection/>
    </xf>
    <xf numFmtId="0" fontId="11" fillId="5" borderId="62" xfId="69" applyFont="1" applyFill="1" applyBorder="1" applyAlignment="1">
      <alignment horizontal="center" vertical="center" wrapText="1"/>
      <protection/>
    </xf>
    <xf numFmtId="0" fontId="76" fillId="0" borderId="74" xfId="0" applyFont="1" applyBorder="1" applyAlignment="1">
      <alignment horizontal="center" vertical="center"/>
    </xf>
    <xf numFmtId="0" fontId="76" fillId="0" borderId="76" xfId="0" applyFont="1" applyBorder="1" applyAlignment="1">
      <alignment horizontal="center" vertical="center"/>
    </xf>
    <xf numFmtId="0" fontId="11" fillId="38" borderId="0" xfId="69" applyFont="1" applyFill="1" applyAlignment="1">
      <alignment horizontal="center" vertical="center" wrapText="1"/>
      <protection/>
    </xf>
    <xf numFmtId="2" fontId="10" fillId="0" borderId="37" xfId="69" applyNumberFormat="1" applyFont="1" applyBorder="1" applyAlignment="1">
      <alignment vertical="center" wrapText="1"/>
      <protection/>
    </xf>
    <xf numFmtId="0" fontId="0" fillId="0" borderId="86" xfId="0" applyBorder="1" applyAlignment="1">
      <alignment vertical="center" wrapText="1"/>
    </xf>
    <xf numFmtId="0" fontId="11" fillId="38" borderId="28" xfId="69" applyFont="1" applyFill="1" applyBorder="1" applyAlignment="1">
      <alignment horizontal="center" vertical="center" wrapText="1"/>
      <protection/>
    </xf>
    <xf numFmtId="0" fontId="11" fillId="5" borderId="46" xfId="69" applyFont="1" applyFill="1" applyBorder="1" applyAlignment="1">
      <alignment horizontal="center" vertical="center" wrapText="1"/>
      <protection/>
    </xf>
    <xf numFmtId="0" fontId="11" fillId="5" borderId="47" xfId="69" applyFont="1" applyFill="1" applyBorder="1" applyAlignment="1">
      <alignment horizontal="center" vertical="center" wrapText="1"/>
      <protection/>
    </xf>
    <xf numFmtId="0" fontId="11" fillId="5" borderId="48" xfId="69" applyFont="1" applyFill="1" applyBorder="1" applyAlignment="1">
      <alignment horizontal="center" vertical="center" wrapText="1"/>
      <protection/>
    </xf>
    <xf numFmtId="172" fontId="11" fillId="38" borderId="14" xfId="63" applyNumberFormat="1" applyFont="1" applyFill="1" applyBorder="1" applyAlignment="1" applyProtection="1">
      <alignment horizontal="center" vertical="center"/>
      <protection/>
    </xf>
    <xf numFmtId="172" fontId="11" fillId="38" borderId="17" xfId="63" applyNumberFormat="1" applyFont="1" applyFill="1" applyBorder="1" applyAlignment="1" applyProtection="1">
      <alignment horizontal="center" vertical="center"/>
      <protection/>
    </xf>
    <xf numFmtId="0" fontId="11" fillId="5" borderId="45" xfId="69" applyFont="1" applyFill="1" applyBorder="1" applyAlignment="1">
      <alignment horizontal="center" vertical="center" wrapText="1"/>
      <protection/>
    </xf>
    <xf numFmtId="9" fontId="72" fillId="0" borderId="78" xfId="69" applyNumberFormat="1" applyFont="1" applyBorder="1" applyAlignment="1">
      <alignment horizontal="center" vertical="center" wrapText="1"/>
      <protection/>
    </xf>
    <xf numFmtId="9" fontId="72" fillId="0" borderId="41" xfId="69" applyNumberFormat="1" applyFont="1" applyBorder="1" applyAlignment="1">
      <alignment horizontal="center" vertical="center" wrapText="1"/>
      <protection/>
    </xf>
    <xf numFmtId="9" fontId="72" fillId="0" borderId="82" xfId="69" applyNumberFormat="1" applyFont="1" applyBorder="1" applyAlignment="1">
      <alignment horizontal="center" vertical="center" wrapText="1"/>
      <protection/>
    </xf>
    <xf numFmtId="9" fontId="72" fillId="0" borderId="83" xfId="69" applyNumberFormat="1" applyFont="1" applyBorder="1" applyAlignment="1">
      <alignment horizontal="center" vertical="center" wrapText="1"/>
      <protection/>
    </xf>
    <xf numFmtId="9" fontId="72" fillId="0" borderId="0" xfId="69" applyNumberFormat="1" applyFont="1" applyAlignment="1">
      <alignment horizontal="center" vertical="center" wrapText="1"/>
      <protection/>
    </xf>
    <xf numFmtId="9" fontId="72" fillId="0" borderId="29" xfId="69" applyNumberFormat="1" applyFont="1" applyBorder="1" applyAlignment="1">
      <alignment horizontal="center" vertical="center" wrapText="1"/>
      <protection/>
    </xf>
    <xf numFmtId="0" fontId="11" fillId="0" borderId="45" xfId="69" applyFont="1" applyBorder="1" applyAlignment="1">
      <alignment horizontal="center" vertical="center" wrapText="1"/>
      <protection/>
    </xf>
    <xf numFmtId="2" fontId="10" fillId="0" borderId="22" xfId="69" applyNumberFormat="1" applyFont="1" applyBorder="1" applyAlignment="1">
      <alignment horizontal="center" vertical="center" wrapText="1"/>
      <protection/>
    </xf>
    <xf numFmtId="2" fontId="10" fillId="0" borderId="87" xfId="69" applyNumberFormat="1" applyFont="1" applyBorder="1" applyAlignment="1">
      <alignment horizontal="center" vertical="center" wrapText="1"/>
      <protection/>
    </xf>
    <xf numFmtId="9" fontId="72" fillId="0" borderId="81" xfId="69" applyNumberFormat="1" applyFont="1" applyBorder="1" applyAlignment="1">
      <alignment horizontal="center" vertical="center" wrapText="1"/>
      <protection/>
    </xf>
    <xf numFmtId="9" fontId="72" fillId="0" borderId="34" xfId="69" applyNumberFormat="1" applyFont="1" applyBorder="1" applyAlignment="1">
      <alignment horizontal="center" vertical="center" wrapText="1"/>
      <protection/>
    </xf>
    <xf numFmtId="9" fontId="72" fillId="0" borderId="35" xfId="69" applyNumberFormat="1" applyFont="1" applyBorder="1" applyAlignment="1">
      <alignment horizontal="center" vertical="center" wrapText="1"/>
      <protection/>
    </xf>
    <xf numFmtId="172" fontId="11" fillId="38" borderId="40" xfId="63" applyNumberFormat="1" applyFont="1" applyFill="1" applyBorder="1" applyAlignment="1" applyProtection="1">
      <alignment horizontal="center" vertical="center" wrapText="1"/>
      <protection/>
    </xf>
    <xf numFmtId="172" fontId="11" fillId="38" borderId="102" xfId="63" applyNumberFormat="1" applyFont="1" applyFill="1" applyBorder="1" applyAlignment="1" applyProtection="1">
      <alignment horizontal="center" vertical="center" wrapText="1"/>
      <protection/>
    </xf>
    <xf numFmtId="172" fontId="11" fillId="38" borderId="70" xfId="63" applyNumberFormat="1" applyFont="1" applyFill="1" applyBorder="1" applyAlignment="1" applyProtection="1">
      <alignment horizontal="center" vertical="center" wrapText="1"/>
      <protection/>
    </xf>
    <xf numFmtId="0" fontId="11" fillId="0" borderId="22" xfId="69" applyFont="1" applyBorder="1" applyAlignment="1">
      <alignment horizontal="center" vertical="center" wrapText="1"/>
      <protection/>
    </xf>
    <xf numFmtId="0" fontId="11" fillId="0" borderId="87" xfId="69" applyFont="1" applyBorder="1" applyAlignment="1">
      <alignment horizontal="center" vertical="center" wrapText="1"/>
      <protection/>
    </xf>
    <xf numFmtId="172" fontId="11" fillId="38" borderId="14" xfId="63" applyNumberFormat="1" applyFont="1" applyFill="1" applyBorder="1" applyAlignment="1" applyProtection="1">
      <alignment horizontal="center" vertical="center" wrapText="1"/>
      <protection/>
    </xf>
    <xf numFmtId="172" fontId="11" fillId="38" borderId="17" xfId="63" applyNumberFormat="1" applyFont="1" applyFill="1" applyBorder="1" applyAlignment="1" applyProtection="1">
      <alignment horizontal="center" vertical="center" wrapText="1"/>
      <protection/>
    </xf>
    <xf numFmtId="172" fontId="11" fillId="38" borderId="64" xfId="63" applyNumberFormat="1" applyFont="1" applyFill="1" applyBorder="1" applyAlignment="1" applyProtection="1">
      <alignment horizontal="center" vertical="center" wrapText="1"/>
      <protection/>
    </xf>
    <xf numFmtId="0" fontId="11" fillId="38" borderId="63" xfId="69" applyFont="1" applyFill="1" applyBorder="1" applyAlignment="1">
      <alignment horizontal="center" vertical="center" wrapText="1"/>
      <protection/>
    </xf>
    <xf numFmtId="0" fontId="11" fillId="38" borderId="79" xfId="69" applyFont="1" applyFill="1" applyBorder="1" applyAlignment="1">
      <alignment horizontal="center" vertical="center" wrapText="1"/>
      <protection/>
    </xf>
    <xf numFmtId="0" fontId="11" fillId="0" borderId="37" xfId="69" applyFont="1" applyBorder="1" applyAlignment="1">
      <alignment horizontal="center" vertical="center" wrapText="1"/>
      <protection/>
    </xf>
    <xf numFmtId="0" fontId="11" fillId="0" borderId="86" xfId="69" applyFont="1" applyBorder="1" applyAlignment="1">
      <alignment horizontal="center" vertical="center" wrapText="1"/>
      <protection/>
    </xf>
    <xf numFmtId="2" fontId="10" fillId="0" borderId="37" xfId="69" applyNumberFormat="1" applyFont="1" applyBorder="1" applyAlignment="1">
      <alignment horizontal="center" vertical="center" wrapText="1"/>
      <protection/>
    </xf>
    <xf numFmtId="2" fontId="10" fillId="0" borderId="51" xfId="69" applyNumberFormat="1" applyFont="1" applyBorder="1" applyAlignment="1">
      <alignment horizontal="center" vertical="center" wrapText="1"/>
      <protection/>
    </xf>
    <xf numFmtId="2" fontId="10" fillId="0" borderId="54" xfId="69" applyNumberFormat="1" applyFont="1" applyBorder="1" applyAlignment="1">
      <alignment horizontal="center" vertical="center" wrapText="1"/>
      <protection/>
    </xf>
    <xf numFmtId="2" fontId="10" fillId="0" borderId="16" xfId="69" applyNumberFormat="1" applyFont="1" applyBorder="1" applyAlignment="1">
      <alignment horizontal="center" vertical="center" wrapText="1"/>
      <protection/>
    </xf>
    <xf numFmtId="0" fontId="11" fillId="5" borderId="84" xfId="69" applyFont="1" applyFill="1" applyBorder="1" applyAlignment="1">
      <alignment horizontal="center" vertical="center" wrapText="1"/>
      <protection/>
    </xf>
    <xf numFmtId="0" fontId="11" fillId="5" borderId="16" xfId="69" applyFont="1" applyFill="1" applyBorder="1" applyAlignment="1">
      <alignment horizontal="center" vertical="center" wrapText="1"/>
      <protection/>
    </xf>
    <xf numFmtId="2" fontId="10" fillId="0" borderId="51" xfId="69" applyNumberFormat="1" applyFont="1" applyBorder="1" applyAlignment="1">
      <alignment vertical="center" wrapText="1"/>
      <protection/>
    </xf>
    <xf numFmtId="2" fontId="10" fillId="0" borderId="20" xfId="69" applyNumberFormat="1" applyFont="1" applyBorder="1" applyAlignment="1">
      <alignment vertical="center" wrapText="1"/>
      <protection/>
    </xf>
    <xf numFmtId="0" fontId="73" fillId="11" borderId="14" xfId="0" applyFont="1" applyFill="1" applyBorder="1" applyAlignment="1">
      <alignment horizontal="left" vertical="center"/>
    </xf>
    <xf numFmtId="0" fontId="73" fillId="11" borderId="79" xfId="0" applyFont="1" applyFill="1" applyBorder="1" applyAlignment="1">
      <alignment horizontal="left" vertical="center"/>
    </xf>
    <xf numFmtId="0" fontId="73" fillId="11" borderId="17" xfId="0" applyFont="1" applyFill="1" applyBorder="1" applyAlignment="1">
      <alignment horizontal="left" vertical="center"/>
    </xf>
    <xf numFmtId="0" fontId="71" fillId="0" borderId="39" xfId="0" applyFont="1" applyBorder="1" applyAlignment="1">
      <alignment horizontal="center" vertical="center"/>
    </xf>
    <xf numFmtId="0" fontId="71" fillId="0" borderId="15" xfId="0" applyFont="1" applyBorder="1" applyAlignment="1">
      <alignment horizontal="center" vertical="center"/>
    </xf>
    <xf numFmtId="0" fontId="71" fillId="0" borderId="79" xfId="0" applyFont="1" applyBorder="1" applyAlignment="1">
      <alignment horizontal="center" vertical="center"/>
    </xf>
    <xf numFmtId="0" fontId="71" fillId="0" borderId="17" xfId="0" applyFont="1" applyBorder="1" applyAlignment="1">
      <alignment horizontal="center" vertic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73" fillId="0" borderId="13" xfId="0" applyFont="1" applyBorder="1" applyAlignment="1">
      <alignment horizontal="left" vertical="center" wrapText="1"/>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44" xfId="0" applyFont="1" applyBorder="1" applyAlignment="1">
      <alignment horizontal="center" vertical="center"/>
    </xf>
    <xf numFmtId="0" fontId="73" fillId="0" borderId="14" xfId="0" applyFont="1" applyBorder="1" applyAlignment="1">
      <alignment horizontal="center" vertical="center"/>
    </xf>
    <xf numFmtId="0" fontId="73" fillId="0" borderId="79" xfId="0" applyFont="1" applyBorder="1" applyAlignment="1">
      <alignment horizontal="center" vertical="center"/>
    </xf>
    <xf numFmtId="0" fontId="73" fillId="0" borderId="17" xfId="0" applyFont="1" applyBorder="1" applyAlignment="1">
      <alignment horizontal="center" vertical="center"/>
    </xf>
    <xf numFmtId="0" fontId="73" fillId="0" borderId="78" xfId="0" applyFont="1" applyBorder="1" applyAlignment="1">
      <alignment horizontal="center" vertical="center"/>
    </xf>
    <xf numFmtId="0" fontId="73" fillId="0" borderId="41" xfId="0" applyFont="1" applyBorder="1" applyAlignment="1">
      <alignment horizontal="center" vertical="center"/>
    </xf>
    <xf numFmtId="0" fontId="73" fillId="0" borderId="42" xfId="0" applyFont="1" applyBorder="1" applyAlignment="1">
      <alignment horizontal="center" vertical="center"/>
    </xf>
    <xf numFmtId="0" fontId="73" fillId="11" borderId="13" xfId="0" applyFont="1" applyFill="1" applyBorder="1" applyAlignment="1">
      <alignment horizontal="center" vertical="center"/>
    </xf>
    <xf numFmtId="14" fontId="83" fillId="0" borderId="13" xfId="0" applyNumberFormat="1" applyFont="1" applyBorder="1" applyAlignment="1">
      <alignment horizontal="center" vertical="center"/>
    </xf>
    <xf numFmtId="0" fontId="83" fillId="0" borderId="13" xfId="0" applyFont="1" applyBorder="1" applyAlignment="1">
      <alignment horizontal="center" vertical="center"/>
    </xf>
    <xf numFmtId="0" fontId="73" fillId="11" borderId="14" xfId="0" applyFont="1" applyFill="1" applyBorder="1" applyAlignment="1">
      <alignment horizontal="center" vertical="center" wrapText="1"/>
    </xf>
    <xf numFmtId="0" fontId="73" fillId="11" borderId="17" xfId="0" applyFont="1" applyFill="1" applyBorder="1" applyAlignment="1">
      <alignment horizontal="center" vertical="center" wrapText="1"/>
    </xf>
    <xf numFmtId="0" fontId="73" fillId="11" borderId="14" xfId="0" applyFont="1" applyFill="1" applyBorder="1" applyAlignment="1">
      <alignment horizontal="center" vertical="center"/>
    </xf>
    <xf numFmtId="0" fontId="73" fillId="11" borderId="79" xfId="0" applyFont="1" applyFill="1" applyBorder="1" applyAlignment="1">
      <alignment horizontal="center" vertical="center"/>
    </xf>
    <xf numFmtId="0" fontId="73" fillId="11" borderId="17" xfId="0" applyFont="1" applyFill="1" applyBorder="1" applyAlignment="1">
      <alignment horizontal="center" vertical="center"/>
    </xf>
    <xf numFmtId="0" fontId="73" fillId="11" borderId="22" xfId="0" applyFont="1" applyFill="1" applyBorder="1" applyAlignment="1">
      <alignment horizontal="center" vertical="center" wrapText="1"/>
    </xf>
    <xf numFmtId="0" fontId="73" fillId="11" borderId="16" xfId="0" applyFont="1" applyFill="1" applyBorder="1" applyAlignment="1">
      <alignment horizontal="center" vertical="center" wrapText="1"/>
    </xf>
    <xf numFmtId="0" fontId="73" fillId="11" borderId="79" xfId="0" applyFont="1" applyFill="1" applyBorder="1" applyAlignment="1">
      <alignment horizontal="center" vertical="center" wrapText="1"/>
    </xf>
    <xf numFmtId="0" fontId="73" fillId="11" borderId="39" xfId="0" applyFont="1" applyFill="1" applyBorder="1" applyAlignment="1">
      <alignment horizontal="left" vertical="center"/>
    </xf>
    <xf numFmtId="0" fontId="73" fillId="11" borderId="15" xfId="0" applyFont="1" applyFill="1" applyBorder="1" applyAlignment="1">
      <alignment horizontal="left" vertical="center"/>
    </xf>
    <xf numFmtId="0" fontId="73" fillId="11" borderId="44" xfId="0" applyFont="1" applyFill="1" applyBorder="1" applyAlignment="1">
      <alignment horizontal="left" vertical="center"/>
    </xf>
    <xf numFmtId="0" fontId="73" fillId="11" borderId="54" xfId="0" applyFont="1" applyFill="1" applyBorder="1" applyAlignment="1">
      <alignment horizontal="center" vertical="center" wrapText="1"/>
    </xf>
    <xf numFmtId="0" fontId="73" fillId="11" borderId="78" xfId="0" applyFont="1" applyFill="1" applyBorder="1" applyAlignment="1">
      <alignment horizontal="center" vertical="center"/>
    </xf>
    <xf numFmtId="0" fontId="73" fillId="11" borderId="42" xfId="0" applyFont="1" applyFill="1" applyBorder="1" applyAlignment="1">
      <alignment horizontal="center" vertical="center"/>
    </xf>
    <xf numFmtId="0" fontId="73" fillId="11" borderId="83" xfId="0" applyFont="1" applyFill="1" applyBorder="1" applyAlignment="1">
      <alignment horizontal="center" vertical="center"/>
    </xf>
    <xf numFmtId="0" fontId="73" fillId="11" borderId="43" xfId="0" applyFont="1" applyFill="1" applyBorder="1" applyAlignment="1">
      <alignment horizontal="center" vertical="center"/>
    </xf>
    <xf numFmtId="0" fontId="73" fillId="11" borderId="39" xfId="0" applyFont="1" applyFill="1" applyBorder="1" applyAlignment="1">
      <alignment horizontal="center" vertical="center"/>
    </xf>
    <xf numFmtId="0" fontId="73" fillId="11" borderId="44" xfId="0" applyFont="1" applyFill="1" applyBorder="1" applyAlignment="1">
      <alignment horizontal="center" vertical="center"/>
    </xf>
    <xf numFmtId="0" fontId="73" fillId="0" borderId="13" xfId="0" applyFont="1" applyBorder="1" applyAlignment="1">
      <alignment horizontal="center" vertical="center" wrapText="1"/>
    </xf>
    <xf numFmtId="0" fontId="73" fillId="11" borderId="41" xfId="0" applyFont="1" applyFill="1" applyBorder="1" applyAlignment="1">
      <alignment horizontal="center" vertical="center"/>
    </xf>
    <xf numFmtId="0" fontId="73" fillId="11" borderId="0" xfId="0" applyFont="1" applyFill="1" applyAlignment="1">
      <alignment horizontal="center" vertical="center"/>
    </xf>
    <xf numFmtId="0" fontId="73" fillId="11" borderId="15" xfId="0" applyFont="1" applyFill="1" applyBorder="1" applyAlignment="1">
      <alignment horizontal="center" vertical="center"/>
    </xf>
    <xf numFmtId="0" fontId="71" fillId="0" borderId="14" xfId="0" applyFont="1" applyBorder="1" applyAlignment="1">
      <alignment horizontal="left" vertical="center"/>
    </xf>
    <xf numFmtId="0" fontId="71" fillId="0" borderId="79" xfId="0" applyFont="1" applyBorder="1" applyAlignment="1">
      <alignment horizontal="left" vertical="center"/>
    </xf>
    <xf numFmtId="0" fontId="71" fillId="0" borderId="17" xfId="0" applyFont="1" applyBorder="1" applyAlignment="1">
      <alignment horizontal="left" vertical="center"/>
    </xf>
    <xf numFmtId="0" fontId="71" fillId="0" borderId="14" xfId="0" applyFont="1" applyBorder="1" applyAlignment="1">
      <alignment horizontal="center" vertical="center"/>
    </xf>
    <xf numFmtId="0" fontId="11" fillId="38" borderId="13" xfId="69" applyFont="1" applyFill="1" applyBorder="1" applyAlignment="1">
      <alignment horizontal="left" vertical="center" wrapText="1"/>
      <protection/>
    </xf>
    <xf numFmtId="0" fontId="11" fillId="41" borderId="13" xfId="69" applyFont="1" applyFill="1" applyBorder="1" applyAlignment="1">
      <alignment horizontal="center" vertical="center" wrapText="1"/>
      <protection/>
    </xf>
    <xf numFmtId="0" fontId="73" fillId="41" borderId="13" xfId="69" applyFont="1" applyFill="1" applyBorder="1" applyAlignment="1">
      <alignment horizontal="center" vertical="center" wrapText="1"/>
      <protection/>
    </xf>
    <xf numFmtId="0" fontId="11" fillId="0" borderId="13" xfId="0" applyFont="1" applyBorder="1" applyAlignment="1">
      <alignment vertical="center" wrapText="1"/>
    </xf>
    <xf numFmtId="0" fontId="73"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9" xfId="0" applyFont="1" applyFill="1" applyBorder="1" applyAlignment="1">
      <alignment horizontal="center" vertical="center" wrapText="1"/>
    </xf>
    <xf numFmtId="0" fontId="73" fillId="0" borderId="78" xfId="0" applyFont="1" applyBorder="1" applyAlignment="1">
      <alignment vertical="center" wrapText="1"/>
    </xf>
    <xf numFmtId="0" fontId="73" fillId="0" borderId="41" xfId="0" applyFont="1" applyBorder="1" applyAlignment="1">
      <alignment vertical="center" wrapText="1"/>
    </xf>
    <xf numFmtId="0" fontId="73" fillId="0" borderId="42"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3" fillId="17" borderId="14" xfId="0" applyFont="1" applyFill="1" applyBorder="1" applyAlignment="1">
      <alignment horizontal="center" vertical="center"/>
    </xf>
    <xf numFmtId="0" fontId="73" fillId="17" borderId="17" xfId="0" applyFont="1" applyFill="1" applyBorder="1" applyAlignment="1">
      <alignment horizontal="center" vertical="center"/>
    </xf>
    <xf numFmtId="0" fontId="73" fillId="0" borderId="14" xfId="0" applyFont="1" applyBorder="1" applyAlignment="1">
      <alignment horizontal="left" vertical="center" wrapText="1"/>
    </xf>
    <xf numFmtId="0" fontId="73" fillId="0" borderId="17" xfId="0" applyFont="1" applyBorder="1" applyAlignment="1">
      <alignment horizontal="left" vertical="center" wrapText="1"/>
    </xf>
    <xf numFmtId="0" fontId="71" fillId="0" borderId="22" xfId="0" applyFont="1" applyBorder="1" applyAlignment="1">
      <alignment horizontal="left" vertical="center" wrapText="1"/>
    </xf>
    <xf numFmtId="0" fontId="71" fillId="0" borderId="54" xfId="0" applyFont="1" applyBorder="1" applyAlignment="1">
      <alignment horizontal="left" vertical="center" wrapText="1"/>
    </xf>
    <xf numFmtId="0" fontId="71" fillId="0" borderId="16" xfId="0" applyFont="1" applyBorder="1" applyAlignment="1">
      <alignment horizontal="left" vertical="center" wrapText="1"/>
    </xf>
    <xf numFmtId="41" fontId="71" fillId="0" borderId="78" xfId="58" applyFont="1" applyFill="1" applyBorder="1" applyAlignment="1">
      <alignment horizontal="left" vertical="center"/>
    </xf>
    <xf numFmtId="41" fontId="71" fillId="0" borderId="83" xfId="58" applyFont="1" applyFill="1" applyBorder="1" applyAlignment="1">
      <alignment horizontal="left" vertical="center"/>
    </xf>
    <xf numFmtId="41" fontId="71" fillId="0" borderId="39" xfId="58"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5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13" xfId="0" applyFill="1" applyBorder="1" applyAlignment="1">
      <alignment horizontal="center"/>
    </xf>
    <xf numFmtId="0" fontId="0" fillId="37" borderId="43" xfId="0" applyFill="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Incorrecto" xfId="55"/>
    <cellStyle name="Comma" xfId="56"/>
    <cellStyle name="Comma [0]" xfId="57"/>
    <cellStyle name="Millares [0] 2" xfId="58"/>
    <cellStyle name="Millares 2" xfId="59"/>
    <cellStyle name="Currency" xfId="60"/>
    <cellStyle name="Currency [0]" xfId="61"/>
    <cellStyle name="Moneda 130" xfId="62"/>
    <cellStyle name="Moneda 2" xfId="63"/>
    <cellStyle name="Moneda 2 2" xfId="64"/>
    <cellStyle name="Moneda 23" xfId="65"/>
    <cellStyle name="Moneda 3" xfId="66"/>
    <cellStyle name="Neutral" xfId="67"/>
    <cellStyle name="Neutral 2" xfId="68"/>
    <cellStyle name="Normal 2" xfId="69"/>
    <cellStyle name="Normal 2 2" xfId="70"/>
    <cellStyle name="Normal 2 3" xfId="71"/>
    <cellStyle name="Normal 3" xfId="72"/>
    <cellStyle name="Normal 3 2" xfId="73"/>
    <cellStyle name="Normal 6 2" xfId="74"/>
    <cellStyle name="Notas" xfId="75"/>
    <cellStyle name="Percent" xfId="76"/>
    <cellStyle name="Porcentaje 2" xfId="77"/>
    <cellStyle name="Porcentual 2" xfId="78"/>
    <cellStyle name="Salida" xfId="79"/>
    <cellStyle name="Texto de advertencia" xfId="80"/>
    <cellStyle name="Texto de inicio" xfId="81"/>
    <cellStyle name="Texto de la columna A" xfId="82"/>
    <cellStyle name="Texto explicativo" xfId="83"/>
    <cellStyle name="Título" xfId="84"/>
    <cellStyle name="Título 2" xfId="85"/>
    <cellStyle name="Título 3" xfId="86"/>
    <cellStyle name="Título 4"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56"/>
  <sheetViews>
    <sheetView showGridLines="0" zoomScale="80" zoomScaleNormal="80" zoomScalePageLayoutView="0" workbookViewId="0" topLeftCell="J39">
      <selection activeCell="O24" sqref="O24"/>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282"/>
      <c r="B1" s="285"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300" t="s">
        <v>1</v>
      </c>
      <c r="AC1" s="301"/>
      <c r="AD1" s="302"/>
    </row>
    <row r="2" spans="1:30" ht="30.75" customHeight="1" thickBot="1">
      <c r="A2" s="283"/>
      <c r="B2" s="285" t="s">
        <v>2</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303" t="s">
        <v>3</v>
      </c>
      <c r="AC2" s="304"/>
      <c r="AD2" s="305"/>
    </row>
    <row r="3" spans="1:30" ht="24" customHeight="1">
      <c r="A3" s="283"/>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03" t="s">
        <v>5</v>
      </c>
      <c r="AC3" s="304"/>
      <c r="AD3" s="305"/>
    </row>
    <row r="4" spans="1:30" ht="21.75" customHeight="1" thickBot="1">
      <c r="A4" s="284"/>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12" t="s">
        <v>6</v>
      </c>
      <c r="AC4" s="313"/>
      <c r="AD4" s="314"/>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21" t="s">
        <v>7</v>
      </c>
      <c r="B7" s="322"/>
      <c r="C7" s="336" t="s">
        <v>8</v>
      </c>
      <c r="D7" s="321" t="s">
        <v>9</v>
      </c>
      <c r="E7" s="339"/>
      <c r="F7" s="339"/>
      <c r="G7" s="339"/>
      <c r="H7" s="322"/>
      <c r="I7" s="342">
        <v>44957</v>
      </c>
      <c r="J7" s="343"/>
      <c r="K7" s="321" t="s">
        <v>10</v>
      </c>
      <c r="L7" s="322"/>
      <c r="M7" s="294" t="s">
        <v>11</v>
      </c>
      <c r="N7" s="295"/>
      <c r="O7" s="288"/>
      <c r="P7" s="289"/>
      <c r="Q7" s="54"/>
      <c r="R7" s="54"/>
      <c r="S7" s="54"/>
      <c r="T7" s="54"/>
      <c r="U7" s="54"/>
      <c r="V7" s="54"/>
      <c r="W7" s="54"/>
      <c r="X7" s="54"/>
      <c r="Y7" s="54"/>
      <c r="Z7" s="55"/>
      <c r="AA7" s="54"/>
      <c r="AB7" s="54"/>
      <c r="AC7" s="60"/>
      <c r="AD7" s="61"/>
    </row>
    <row r="8" spans="1:30" ht="15">
      <c r="A8" s="323"/>
      <c r="B8" s="324"/>
      <c r="C8" s="337"/>
      <c r="D8" s="323"/>
      <c r="E8" s="340"/>
      <c r="F8" s="340"/>
      <c r="G8" s="340"/>
      <c r="H8" s="324"/>
      <c r="I8" s="344"/>
      <c r="J8" s="345"/>
      <c r="K8" s="323"/>
      <c r="L8" s="324"/>
      <c r="M8" s="290" t="s">
        <v>12</v>
      </c>
      <c r="N8" s="291"/>
      <c r="O8" s="292"/>
      <c r="P8" s="293"/>
      <c r="Q8" s="54"/>
      <c r="R8" s="54"/>
      <c r="S8" s="54"/>
      <c r="T8" s="54"/>
      <c r="U8" s="54"/>
      <c r="V8" s="54"/>
      <c r="W8" s="54"/>
      <c r="X8" s="54"/>
      <c r="Y8" s="54"/>
      <c r="Z8" s="55"/>
      <c r="AA8" s="54"/>
      <c r="AB8" s="54"/>
      <c r="AC8" s="60"/>
      <c r="AD8" s="61"/>
    </row>
    <row r="9" spans="1:30" ht="15.75" thickBot="1">
      <c r="A9" s="325"/>
      <c r="B9" s="326"/>
      <c r="C9" s="338"/>
      <c r="D9" s="325"/>
      <c r="E9" s="341"/>
      <c r="F9" s="341"/>
      <c r="G9" s="341"/>
      <c r="H9" s="326"/>
      <c r="I9" s="346"/>
      <c r="J9" s="347"/>
      <c r="K9" s="325"/>
      <c r="L9" s="326"/>
      <c r="M9" s="296" t="s">
        <v>13</v>
      </c>
      <c r="N9" s="297"/>
      <c r="O9" s="298" t="s">
        <v>14</v>
      </c>
      <c r="P9" s="299"/>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21" t="s">
        <v>15</v>
      </c>
      <c r="B11" s="322"/>
      <c r="C11" s="327" t="s">
        <v>16</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9"/>
    </row>
    <row r="12" spans="1:30" ht="15" customHeight="1">
      <c r="A12" s="323"/>
      <c r="B12" s="324"/>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row>
    <row r="13" spans="1:30" ht="15" customHeight="1" thickBot="1">
      <c r="A13" s="325"/>
      <c r="B13" s="326"/>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52" t="s">
        <v>17</v>
      </c>
      <c r="B15" s="353"/>
      <c r="C15" s="361" t="s">
        <v>18</v>
      </c>
      <c r="D15" s="362"/>
      <c r="E15" s="362"/>
      <c r="F15" s="362"/>
      <c r="G15" s="362"/>
      <c r="H15" s="362"/>
      <c r="I15" s="362"/>
      <c r="J15" s="362"/>
      <c r="K15" s="363"/>
      <c r="L15" s="315" t="s">
        <v>19</v>
      </c>
      <c r="M15" s="316"/>
      <c r="N15" s="316"/>
      <c r="O15" s="316"/>
      <c r="P15" s="316"/>
      <c r="Q15" s="317"/>
      <c r="R15" s="318" t="s">
        <v>20</v>
      </c>
      <c r="S15" s="319"/>
      <c r="T15" s="319"/>
      <c r="U15" s="319"/>
      <c r="V15" s="319"/>
      <c r="W15" s="319"/>
      <c r="X15" s="320"/>
      <c r="Y15" s="315" t="s">
        <v>21</v>
      </c>
      <c r="Z15" s="317"/>
      <c r="AA15" s="348" t="s">
        <v>22</v>
      </c>
      <c r="AB15" s="349"/>
      <c r="AC15" s="349"/>
      <c r="AD15" s="350"/>
    </row>
    <row r="16" spans="1:30" ht="9" customHeight="1" thickBot="1">
      <c r="A16" s="59"/>
      <c r="B16" s="5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73"/>
      <c r="AD16" s="74"/>
    </row>
    <row r="17" spans="1:30" s="76" customFormat="1" ht="37.5" customHeight="1" thickBot="1">
      <c r="A17" s="352" t="s">
        <v>23</v>
      </c>
      <c r="B17" s="353"/>
      <c r="C17" s="354" t="s">
        <v>24</v>
      </c>
      <c r="D17" s="355"/>
      <c r="E17" s="355"/>
      <c r="F17" s="355"/>
      <c r="G17" s="355"/>
      <c r="H17" s="355"/>
      <c r="I17" s="355"/>
      <c r="J17" s="355"/>
      <c r="K17" s="355"/>
      <c r="L17" s="355"/>
      <c r="M17" s="355"/>
      <c r="N17" s="355"/>
      <c r="O17" s="355"/>
      <c r="P17" s="355"/>
      <c r="Q17" s="356"/>
      <c r="R17" s="315" t="s">
        <v>25</v>
      </c>
      <c r="S17" s="316"/>
      <c r="T17" s="316"/>
      <c r="U17" s="316"/>
      <c r="V17" s="317"/>
      <c r="W17" s="357">
        <v>15</v>
      </c>
      <c r="X17" s="358"/>
      <c r="Y17" s="316" t="s">
        <v>26</v>
      </c>
      <c r="Z17" s="316"/>
      <c r="AA17" s="316"/>
      <c r="AB17" s="317"/>
      <c r="AC17" s="359">
        <v>0.45</v>
      </c>
      <c r="AD17" s="360"/>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15" t="s">
        <v>27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83"/>
      <c r="AF19" s="83"/>
    </row>
    <row r="20" spans="1:32" ht="31.5" customHeight="1" thickBot="1">
      <c r="A20" s="82"/>
      <c r="B20" s="60"/>
      <c r="C20" s="367" t="s">
        <v>28</v>
      </c>
      <c r="D20" s="368"/>
      <c r="E20" s="368"/>
      <c r="F20" s="368"/>
      <c r="G20" s="368"/>
      <c r="H20" s="368"/>
      <c r="I20" s="368"/>
      <c r="J20" s="368"/>
      <c r="K20" s="368"/>
      <c r="L20" s="368"/>
      <c r="M20" s="368"/>
      <c r="N20" s="368"/>
      <c r="O20" s="368"/>
      <c r="P20" s="369"/>
      <c r="Q20" s="370" t="s">
        <v>29</v>
      </c>
      <c r="R20" s="371"/>
      <c r="S20" s="371"/>
      <c r="T20" s="371"/>
      <c r="U20" s="371"/>
      <c r="V20" s="371"/>
      <c r="W20" s="371"/>
      <c r="X20" s="371"/>
      <c r="Y20" s="371"/>
      <c r="Z20" s="371"/>
      <c r="AA20" s="371"/>
      <c r="AB20" s="371"/>
      <c r="AC20" s="371"/>
      <c r="AD20" s="372"/>
      <c r="AE20" s="83"/>
      <c r="AF20" s="83"/>
    </row>
    <row r="21" spans="1:32" ht="31.5" customHeight="1" thickBot="1">
      <c r="A21" s="59"/>
      <c r="B21" s="54"/>
      <c r="C21" s="160" t="s">
        <v>8</v>
      </c>
      <c r="D21" s="161" t="s">
        <v>30</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8</v>
      </c>
      <c r="R21" s="161" t="s">
        <v>30</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73" t="s">
        <v>43</v>
      </c>
      <c r="B22" s="374"/>
      <c r="C22" s="224">
        <v>22878899</v>
      </c>
      <c r="D22" s="225"/>
      <c r="E22" s="180"/>
      <c r="F22" s="180"/>
      <c r="G22" s="180"/>
      <c r="H22" s="180"/>
      <c r="I22" s="180"/>
      <c r="J22" s="180"/>
      <c r="K22" s="180"/>
      <c r="L22" s="180"/>
      <c r="M22" s="180"/>
      <c r="N22" s="180"/>
      <c r="O22" s="180">
        <f>SUM(C22:N22)</f>
        <v>22878899</v>
      </c>
      <c r="P22" s="183"/>
      <c r="Q22" s="224">
        <v>1334419471</v>
      </c>
      <c r="R22" s="225">
        <v>75240000</v>
      </c>
      <c r="S22" s="225"/>
      <c r="T22" s="180"/>
      <c r="U22" s="180">
        <v>8351665</v>
      </c>
      <c r="V22" s="180"/>
      <c r="W22" s="180"/>
      <c r="X22" s="180"/>
      <c r="Y22" s="180"/>
      <c r="Z22" s="180"/>
      <c r="AA22" s="180"/>
      <c r="AB22" s="180"/>
      <c r="AC22" s="180">
        <f>SUM(Q22:AB22)</f>
        <v>1418011136</v>
      </c>
      <c r="AD22" s="187"/>
      <c r="AE22" s="3"/>
      <c r="AF22" s="3"/>
    </row>
    <row r="23" spans="1:32" ht="31.5" customHeight="1">
      <c r="A23" s="375" t="s">
        <v>44</v>
      </c>
      <c r="B23" s="376"/>
      <c r="C23" s="226"/>
      <c r="D23" s="227"/>
      <c r="E23" s="176"/>
      <c r="F23" s="176"/>
      <c r="G23" s="176"/>
      <c r="H23" s="176"/>
      <c r="I23" s="176"/>
      <c r="J23" s="176"/>
      <c r="K23" s="176"/>
      <c r="L23" s="176"/>
      <c r="M23" s="176"/>
      <c r="N23" s="176"/>
      <c r="O23" s="176">
        <f>SUM(C23:N23)</f>
        <v>0</v>
      </c>
      <c r="P23" s="195" t="str">
        <f>_xlfn.IFERROR(O23/(SUMIF(C23:N23,"&gt;0",C22:N22))," ")</f>
        <v> </v>
      </c>
      <c r="Q23" s="226">
        <v>990509470</v>
      </c>
      <c r="R23" s="227"/>
      <c r="S23" s="227"/>
      <c r="T23" s="176"/>
      <c r="U23" s="176"/>
      <c r="V23" s="176"/>
      <c r="W23" s="176"/>
      <c r="X23" s="176"/>
      <c r="Y23" s="176"/>
      <c r="Z23" s="176"/>
      <c r="AA23" s="176"/>
      <c r="AB23" s="176"/>
      <c r="AC23" s="176">
        <f>SUM(Q23:AB23)</f>
        <v>990509470</v>
      </c>
      <c r="AD23" s="185">
        <f>_xlfn.IFERROR(AC23/(SUMIF(Q23:AB23,"&gt;0",Q22:AB22))," ")</f>
        <v>0.742277440884254</v>
      </c>
      <c r="AE23" s="3"/>
      <c r="AF23" s="3"/>
    </row>
    <row r="24" spans="1:32" ht="31.5" customHeight="1">
      <c r="A24" s="375" t="s">
        <v>45</v>
      </c>
      <c r="B24" s="376"/>
      <c r="C24" s="177">
        <v>5133518</v>
      </c>
      <c r="D24" s="227">
        <f>4100000+1000000+1083214</f>
        <v>6183214</v>
      </c>
      <c r="E24" s="176"/>
      <c r="F24" s="176">
        <f>1562167+10000000</f>
        <v>11562167</v>
      </c>
      <c r="G24" s="176"/>
      <c r="H24" s="176"/>
      <c r="I24" s="176"/>
      <c r="J24" s="176"/>
      <c r="K24" s="176"/>
      <c r="L24" s="176"/>
      <c r="M24" s="176"/>
      <c r="N24" s="176"/>
      <c r="O24" s="176">
        <f>SUM(C24:N24)</f>
        <v>22878899</v>
      </c>
      <c r="P24" s="181"/>
      <c r="Q24" s="226"/>
      <c r="R24" s="227">
        <v>45552771</v>
      </c>
      <c r="S24" s="227">
        <f>117169700+6840000</f>
        <v>124009700</v>
      </c>
      <c r="T24" s="227">
        <f aca="true" t="shared" si="0" ref="T24:AA24">117169700+6840000</f>
        <v>124009700</v>
      </c>
      <c r="U24" s="227">
        <f t="shared" si="0"/>
        <v>124009700</v>
      </c>
      <c r="V24" s="227">
        <f>117169700+6840000+8351665</f>
        <v>132361365</v>
      </c>
      <c r="W24" s="227">
        <f t="shared" si="0"/>
        <v>124009700</v>
      </c>
      <c r="X24" s="227">
        <f t="shared" si="0"/>
        <v>124009700</v>
      </c>
      <c r="Y24" s="227">
        <f t="shared" si="0"/>
        <v>124009700</v>
      </c>
      <c r="Z24" s="227">
        <f t="shared" si="0"/>
        <v>124009700</v>
      </c>
      <c r="AA24" s="227">
        <f t="shared" si="0"/>
        <v>124009700</v>
      </c>
      <c r="AB24" s="176">
        <f>234339400+13680000</f>
        <v>248019400</v>
      </c>
      <c r="AC24" s="176">
        <f>SUM(Q24:AB24)</f>
        <v>1418011136</v>
      </c>
      <c r="AD24" s="185"/>
      <c r="AE24" s="3"/>
      <c r="AF24" s="3"/>
    </row>
    <row r="25" spans="1:32" ht="31.5" customHeight="1" thickBot="1">
      <c r="A25" s="381" t="s">
        <v>46</v>
      </c>
      <c r="B25" s="382"/>
      <c r="C25" s="228">
        <v>5078090</v>
      </c>
      <c r="D25" s="229"/>
      <c r="E25" s="179"/>
      <c r="F25" s="179"/>
      <c r="G25" s="179"/>
      <c r="H25" s="179"/>
      <c r="I25" s="179"/>
      <c r="J25" s="179"/>
      <c r="K25" s="179"/>
      <c r="L25" s="179"/>
      <c r="M25" s="179"/>
      <c r="N25" s="179"/>
      <c r="O25" s="179">
        <f>SUM(C25:N25)</f>
        <v>5078090</v>
      </c>
      <c r="P25" s="184">
        <f>_xlfn.IFERROR(O25/(SUMIF(C25:N25,"&gt;0",C24:N24))," ")</f>
        <v>0.9892027260837499</v>
      </c>
      <c r="Q25" s="228"/>
      <c r="R25" s="229"/>
      <c r="S25" s="229"/>
      <c r="T25" s="179"/>
      <c r="U25" s="179"/>
      <c r="V25" s="179"/>
      <c r="W25" s="179"/>
      <c r="X25" s="179"/>
      <c r="Y25" s="179"/>
      <c r="Z25" s="179"/>
      <c r="AA25" s="179"/>
      <c r="AB25" s="179"/>
      <c r="AC25" s="179">
        <f>SUM(Q25:AB25)</f>
        <v>0</v>
      </c>
      <c r="AD25" s="186" t="str">
        <f>_xlfn.IFERROR(AC25/(SUMIF(Q25:AB25,"&gt;0",Q24:AB24))," ")</f>
        <v> </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83" t="s">
        <v>47</v>
      </c>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row>
    <row r="28" spans="1:30" ht="15" customHeight="1">
      <c r="A28" s="387" t="s">
        <v>48</v>
      </c>
      <c r="B28" s="389" t="s">
        <v>49</v>
      </c>
      <c r="C28" s="390"/>
      <c r="D28" s="376" t="s">
        <v>50</v>
      </c>
      <c r="E28" s="391"/>
      <c r="F28" s="391"/>
      <c r="G28" s="391"/>
      <c r="H28" s="391"/>
      <c r="I28" s="391"/>
      <c r="J28" s="391"/>
      <c r="K28" s="391"/>
      <c r="L28" s="391"/>
      <c r="M28" s="391"/>
      <c r="N28" s="391"/>
      <c r="O28" s="365"/>
      <c r="P28" s="364" t="s">
        <v>41</v>
      </c>
      <c r="Q28" s="364" t="s">
        <v>51</v>
      </c>
      <c r="R28" s="364"/>
      <c r="S28" s="364"/>
      <c r="T28" s="364"/>
      <c r="U28" s="364"/>
      <c r="V28" s="364"/>
      <c r="W28" s="364"/>
      <c r="X28" s="364"/>
      <c r="Y28" s="364"/>
      <c r="Z28" s="364"/>
      <c r="AA28" s="364"/>
      <c r="AB28" s="364"/>
      <c r="AC28" s="364"/>
      <c r="AD28" s="366"/>
    </row>
    <row r="29" spans="1:30" ht="27" customHeight="1">
      <c r="A29" s="388"/>
      <c r="B29" s="377"/>
      <c r="C29" s="379"/>
      <c r="D29" s="88" t="s">
        <v>8</v>
      </c>
      <c r="E29" s="88" t="s">
        <v>30</v>
      </c>
      <c r="F29" s="88" t="s">
        <v>31</v>
      </c>
      <c r="G29" s="88" t="s">
        <v>32</v>
      </c>
      <c r="H29" s="88" t="s">
        <v>33</v>
      </c>
      <c r="I29" s="88" t="s">
        <v>34</v>
      </c>
      <c r="J29" s="88" t="s">
        <v>35</v>
      </c>
      <c r="K29" s="88" t="s">
        <v>36</v>
      </c>
      <c r="L29" s="88" t="s">
        <v>37</v>
      </c>
      <c r="M29" s="88" t="s">
        <v>38</v>
      </c>
      <c r="N29" s="88" t="s">
        <v>39</v>
      </c>
      <c r="O29" s="88" t="s">
        <v>40</v>
      </c>
      <c r="P29" s="365"/>
      <c r="Q29" s="364"/>
      <c r="R29" s="364"/>
      <c r="S29" s="364"/>
      <c r="T29" s="364"/>
      <c r="U29" s="364"/>
      <c r="V29" s="364"/>
      <c r="W29" s="364"/>
      <c r="X29" s="364"/>
      <c r="Y29" s="364"/>
      <c r="Z29" s="364"/>
      <c r="AA29" s="364"/>
      <c r="AB29" s="364"/>
      <c r="AC29" s="364"/>
      <c r="AD29" s="366"/>
    </row>
    <row r="30" spans="1:30" ht="99" customHeight="1" thickBot="1">
      <c r="A30" s="85" t="str">
        <f>C17</f>
        <v>1 - Acompañar técnicamente a 15 sectores de la Administración Distrital en la inclusión del enfoque de género en las políticas, planes,  programas y proyectos así como en su cultura organizacional e institucional</v>
      </c>
      <c r="B30" s="399" t="s">
        <v>52</v>
      </c>
      <c r="C30" s="400"/>
      <c r="D30" s="89"/>
      <c r="E30" s="89"/>
      <c r="F30" s="89"/>
      <c r="G30" s="89"/>
      <c r="H30" s="89"/>
      <c r="I30" s="89"/>
      <c r="J30" s="89"/>
      <c r="K30" s="89"/>
      <c r="L30" s="89"/>
      <c r="M30" s="89"/>
      <c r="N30" s="89"/>
      <c r="O30" s="89"/>
      <c r="P30" s="86">
        <f>SUM(D30:O30)</f>
        <v>0</v>
      </c>
      <c r="Q30" s="401"/>
      <c r="R30" s="401"/>
      <c r="S30" s="401"/>
      <c r="T30" s="401"/>
      <c r="U30" s="401"/>
      <c r="V30" s="401"/>
      <c r="W30" s="401"/>
      <c r="X30" s="401"/>
      <c r="Y30" s="401"/>
      <c r="Z30" s="401"/>
      <c r="AA30" s="401"/>
      <c r="AB30" s="401"/>
      <c r="AC30" s="401"/>
      <c r="AD30" s="402"/>
    </row>
    <row r="31" spans="1:30" ht="45" customHeight="1">
      <c r="A31" s="306" t="s">
        <v>53</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8"/>
    </row>
    <row r="32" spans="1:41" ht="22.5" customHeight="1">
      <c r="A32" s="375" t="s">
        <v>54</v>
      </c>
      <c r="B32" s="364" t="s">
        <v>55</v>
      </c>
      <c r="C32" s="364" t="s">
        <v>49</v>
      </c>
      <c r="D32" s="364" t="s">
        <v>56</v>
      </c>
      <c r="E32" s="364"/>
      <c r="F32" s="364"/>
      <c r="G32" s="364"/>
      <c r="H32" s="364"/>
      <c r="I32" s="364"/>
      <c r="J32" s="364"/>
      <c r="K32" s="364"/>
      <c r="L32" s="364"/>
      <c r="M32" s="364"/>
      <c r="N32" s="364"/>
      <c r="O32" s="364"/>
      <c r="P32" s="364"/>
      <c r="Q32" s="364" t="s">
        <v>57</v>
      </c>
      <c r="R32" s="364"/>
      <c r="S32" s="364"/>
      <c r="T32" s="364"/>
      <c r="U32" s="364"/>
      <c r="V32" s="364"/>
      <c r="W32" s="364"/>
      <c r="X32" s="364"/>
      <c r="Y32" s="364"/>
      <c r="Z32" s="364"/>
      <c r="AA32" s="364"/>
      <c r="AB32" s="364"/>
      <c r="AC32" s="364"/>
      <c r="AD32" s="366"/>
      <c r="AG32" s="87"/>
      <c r="AH32" s="87"/>
      <c r="AI32" s="87"/>
      <c r="AJ32" s="87"/>
      <c r="AK32" s="87"/>
      <c r="AL32" s="87"/>
      <c r="AM32" s="87"/>
      <c r="AN32" s="87"/>
      <c r="AO32" s="87"/>
    </row>
    <row r="33" spans="1:41" ht="27" customHeight="1">
      <c r="A33" s="375"/>
      <c r="B33" s="364"/>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4" t="s">
        <v>58</v>
      </c>
      <c r="R33" s="364"/>
      <c r="S33" s="364"/>
      <c r="T33" s="364" t="s">
        <v>59</v>
      </c>
      <c r="U33" s="364"/>
      <c r="V33" s="364"/>
      <c r="W33" s="377" t="s">
        <v>60</v>
      </c>
      <c r="X33" s="378"/>
      <c r="Y33" s="378"/>
      <c r="Z33" s="379"/>
      <c r="AA33" s="377" t="s">
        <v>61</v>
      </c>
      <c r="AB33" s="378"/>
      <c r="AC33" s="378"/>
      <c r="AD33" s="380"/>
      <c r="AG33" s="87"/>
      <c r="AH33" s="87"/>
      <c r="AI33" s="87"/>
      <c r="AJ33" s="87"/>
      <c r="AK33" s="87"/>
      <c r="AL33" s="87"/>
      <c r="AM33" s="87"/>
      <c r="AN33" s="87"/>
      <c r="AO33" s="87"/>
    </row>
    <row r="34" spans="1:41" ht="57.75" customHeight="1">
      <c r="A34" s="423" t="str">
        <f>A30</f>
        <v>1 - Acompañar técnicamente a 15 sectores de la Administración Distrital en la inclusión del enfoque de género en las políticas, planes,  programas y proyectos así como en su cultura organizacional e institucional</v>
      </c>
      <c r="B34" s="425">
        <v>0.45</v>
      </c>
      <c r="C34" s="247" t="s">
        <v>62</v>
      </c>
      <c r="D34" s="248">
        <v>15</v>
      </c>
      <c r="E34" s="248">
        <v>15</v>
      </c>
      <c r="F34" s="248">
        <v>15</v>
      </c>
      <c r="G34" s="248">
        <v>15</v>
      </c>
      <c r="H34" s="248">
        <v>15</v>
      </c>
      <c r="I34" s="248">
        <v>15</v>
      </c>
      <c r="J34" s="248">
        <v>15</v>
      </c>
      <c r="K34" s="248">
        <v>15</v>
      </c>
      <c r="L34" s="248">
        <v>15</v>
      </c>
      <c r="M34" s="248">
        <v>15</v>
      </c>
      <c r="N34" s="248">
        <v>15</v>
      </c>
      <c r="O34" s="248">
        <v>15</v>
      </c>
      <c r="P34" s="249">
        <v>15</v>
      </c>
      <c r="Q34" s="397" t="s">
        <v>63</v>
      </c>
      <c r="R34" s="393"/>
      <c r="S34" s="394"/>
      <c r="T34" s="392" t="s">
        <v>63</v>
      </c>
      <c r="U34" s="393"/>
      <c r="V34" s="394"/>
      <c r="W34" s="397" t="s">
        <v>64</v>
      </c>
      <c r="X34" s="393"/>
      <c r="Y34" s="393"/>
      <c r="Z34" s="394"/>
      <c r="AA34" s="397" t="s">
        <v>65</v>
      </c>
      <c r="AB34" s="393"/>
      <c r="AC34" s="393"/>
      <c r="AD34" s="410"/>
      <c r="AG34" s="87"/>
      <c r="AH34" s="87"/>
      <c r="AI34" s="87"/>
      <c r="AJ34" s="87"/>
      <c r="AK34" s="87"/>
      <c r="AL34" s="87"/>
      <c r="AM34" s="87"/>
      <c r="AN34" s="87"/>
      <c r="AO34" s="87"/>
    </row>
    <row r="35" spans="1:41" ht="62.25" customHeight="1" thickBot="1">
      <c r="A35" s="424"/>
      <c r="B35" s="426"/>
      <c r="C35" s="250" t="s">
        <v>66</v>
      </c>
      <c r="D35" s="243">
        <v>15</v>
      </c>
      <c r="E35" s="251"/>
      <c r="F35" s="251"/>
      <c r="G35" s="252"/>
      <c r="H35" s="252"/>
      <c r="I35" s="252"/>
      <c r="J35" s="252"/>
      <c r="K35" s="252"/>
      <c r="L35" s="252"/>
      <c r="M35" s="252"/>
      <c r="N35" s="252"/>
      <c r="O35" s="252"/>
      <c r="P35" s="253">
        <v>0</v>
      </c>
      <c r="Q35" s="398"/>
      <c r="R35" s="395"/>
      <c r="S35" s="396"/>
      <c r="T35" s="395"/>
      <c r="U35" s="395"/>
      <c r="V35" s="396"/>
      <c r="W35" s="398"/>
      <c r="X35" s="395"/>
      <c r="Y35" s="395"/>
      <c r="Z35" s="396"/>
      <c r="AA35" s="398"/>
      <c r="AB35" s="395"/>
      <c r="AC35" s="395"/>
      <c r="AD35" s="411"/>
      <c r="AE35" s="49"/>
      <c r="AG35" s="87"/>
      <c r="AH35" s="87"/>
      <c r="AI35" s="87"/>
      <c r="AJ35" s="87"/>
      <c r="AK35" s="87"/>
      <c r="AL35" s="87"/>
      <c r="AM35" s="87"/>
      <c r="AN35" s="87"/>
      <c r="AO35" s="87"/>
    </row>
    <row r="36" spans="1:41" ht="25.5" customHeight="1">
      <c r="A36" s="412" t="s">
        <v>67</v>
      </c>
      <c r="B36" s="414" t="s">
        <v>68</v>
      </c>
      <c r="C36" s="416" t="s">
        <v>69</v>
      </c>
      <c r="D36" s="416"/>
      <c r="E36" s="416"/>
      <c r="F36" s="416"/>
      <c r="G36" s="416"/>
      <c r="H36" s="416"/>
      <c r="I36" s="416"/>
      <c r="J36" s="416"/>
      <c r="K36" s="416"/>
      <c r="L36" s="416"/>
      <c r="M36" s="416"/>
      <c r="N36" s="416"/>
      <c r="O36" s="416"/>
      <c r="P36" s="416"/>
      <c r="Q36" s="417" t="s">
        <v>70</v>
      </c>
      <c r="R36" s="418"/>
      <c r="S36" s="418"/>
      <c r="T36" s="418"/>
      <c r="U36" s="418"/>
      <c r="V36" s="418"/>
      <c r="W36" s="418"/>
      <c r="X36" s="418"/>
      <c r="Y36" s="418"/>
      <c r="Z36" s="418"/>
      <c r="AA36" s="418"/>
      <c r="AB36" s="418"/>
      <c r="AC36" s="418"/>
      <c r="AD36" s="419"/>
      <c r="AG36" s="87"/>
      <c r="AH36" s="87"/>
      <c r="AI36" s="87"/>
      <c r="AJ36" s="87"/>
      <c r="AK36" s="87"/>
      <c r="AL36" s="87"/>
      <c r="AM36" s="87"/>
      <c r="AN36" s="87"/>
      <c r="AO36" s="87"/>
    </row>
    <row r="37" spans="1:41" ht="25.5" customHeight="1">
      <c r="A37" s="413"/>
      <c r="B37" s="415"/>
      <c r="C37" s="254" t="s">
        <v>71</v>
      </c>
      <c r="D37" s="254" t="s">
        <v>72</v>
      </c>
      <c r="E37" s="254" t="s">
        <v>73</v>
      </c>
      <c r="F37" s="254" t="s">
        <v>74</v>
      </c>
      <c r="G37" s="254" t="s">
        <v>75</v>
      </c>
      <c r="H37" s="254" t="s">
        <v>76</v>
      </c>
      <c r="I37" s="254" t="s">
        <v>77</v>
      </c>
      <c r="J37" s="254" t="s">
        <v>78</v>
      </c>
      <c r="K37" s="254" t="s">
        <v>79</v>
      </c>
      <c r="L37" s="254" t="s">
        <v>80</v>
      </c>
      <c r="M37" s="254" t="s">
        <v>81</v>
      </c>
      <c r="N37" s="254" t="s">
        <v>82</v>
      </c>
      <c r="O37" s="254" t="s">
        <v>83</v>
      </c>
      <c r="P37" s="254" t="s">
        <v>84</v>
      </c>
      <c r="Q37" s="420" t="s">
        <v>85</v>
      </c>
      <c r="R37" s="421"/>
      <c r="S37" s="421"/>
      <c r="T37" s="421"/>
      <c r="U37" s="421"/>
      <c r="V37" s="421"/>
      <c r="W37" s="421"/>
      <c r="X37" s="421"/>
      <c r="Y37" s="421"/>
      <c r="Z37" s="421"/>
      <c r="AA37" s="421"/>
      <c r="AB37" s="421"/>
      <c r="AC37" s="421"/>
      <c r="AD37" s="422"/>
      <c r="AG37" s="94"/>
      <c r="AH37" s="94"/>
      <c r="AI37" s="94"/>
      <c r="AJ37" s="94"/>
      <c r="AK37" s="94"/>
      <c r="AL37" s="94"/>
      <c r="AM37" s="94"/>
      <c r="AN37" s="94"/>
      <c r="AO37" s="94"/>
    </row>
    <row r="38" spans="1:41" ht="88.5" customHeight="1">
      <c r="A38" s="431" t="s">
        <v>86</v>
      </c>
      <c r="B38" s="433">
        <v>3</v>
      </c>
      <c r="C38" s="247" t="s">
        <v>62</v>
      </c>
      <c r="D38" s="255">
        <v>0.05</v>
      </c>
      <c r="E38" s="256">
        <v>0.05</v>
      </c>
      <c r="F38" s="255">
        <v>0.05</v>
      </c>
      <c r="G38" s="255">
        <v>0.1</v>
      </c>
      <c r="H38" s="255">
        <v>0.1</v>
      </c>
      <c r="I38" s="255">
        <v>0.1</v>
      </c>
      <c r="J38" s="255">
        <v>0.1</v>
      </c>
      <c r="K38" s="255">
        <v>0.1</v>
      </c>
      <c r="L38" s="255">
        <v>0.1</v>
      </c>
      <c r="M38" s="255">
        <v>0.1</v>
      </c>
      <c r="N38" s="255">
        <v>0.1</v>
      </c>
      <c r="O38" s="255">
        <v>0.05</v>
      </c>
      <c r="P38" s="257">
        <f>SUM(D38:O38)</f>
        <v>0.9999999999999999</v>
      </c>
      <c r="Q38" s="404" t="s">
        <v>87</v>
      </c>
      <c r="R38" s="405"/>
      <c r="S38" s="405"/>
      <c r="T38" s="405"/>
      <c r="U38" s="405"/>
      <c r="V38" s="405"/>
      <c r="W38" s="405"/>
      <c r="X38" s="405"/>
      <c r="Y38" s="405"/>
      <c r="Z38" s="405"/>
      <c r="AA38" s="405"/>
      <c r="AB38" s="405"/>
      <c r="AC38" s="405"/>
      <c r="AD38" s="406"/>
      <c r="AE38" s="97"/>
      <c r="AG38" s="98"/>
      <c r="AH38" s="98"/>
      <c r="AI38" s="98"/>
      <c r="AJ38" s="98"/>
      <c r="AK38" s="98"/>
      <c r="AL38" s="98"/>
      <c r="AM38" s="98"/>
      <c r="AN38" s="98"/>
      <c r="AO38" s="98"/>
    </row>
    <row r="39" spans="1:31" ht="108.75" customHeight="1">
      <c r="A39" s="432"/>
      <c r="B39" s="434"/>
      <c r="C39" s="258" t="s">
        <v>66</v>
      </c>
      <c r="D39" s="259">
        <v>0.05</v>
      </c>
      <c r="E39" s="259"/>
      <c r="F39" s="259"/>
      <c r="G39" s="259"/>
      <c r="H39" s="259"/>
      <c r="I39" s="259"/>
      <c r="J39" s="259"/>
      <c r="K39" s="259"/>
      <c r="L39" s="259"/>
      <c r="M39" s="259"/>
      <c r="N39" s="259"/>
      <c r="O39" s="259"/>
      <c r="P39" s="260">
        <f aca="true" t="shared" si="1" ref="P39:P55">SUM(D39:O39)</f>
        <v>0.05</v>
      </c>
      <c r="Q39" s="407"/>
      <c r="R39" s="408"/>
      <c r="S39" s="408"/>
      <c r="T39" s="408"/>
      <c r="U39" s="408"/>
      <c r="V39" s="408"/>
      <c r="W39" s="408"/>
      <c r="X39" s="408"/>
      <c r="Y39" s="408"/>
      <c r="Z39" s="408"/>
      <c r="AA39" s="408"/>
      <c r="AB39" s="408"/>
      <c r="AC39" s="408"/>
      <c r="AD39" s="409"/>
      <c r="AE39" s="97"/>
    </row>
    <row r="40" spans="1:31" ht="41.25" customHeight="1">
      <c r="A40" s="432" t="s">
        <v>88</v>
      </c>
      <c r="B40" s="435">
        <v>2</v>
      </c>
      <c r="C40" s="261" t="s">
        <v>62</v>
      </c>
      <c r="D40" s="262">
        <v>0</v>
      </c>
      <c r="E40" s="262">
        <v>0.1</v>
      </c>
      <c r="F40" s="262">
        <v>0.09</v>
      </c>
      <c r="G40" s="262">
        <v>0.09</v>
      </c>
      <c r="H40" s="262">
        <v>0.09</v>
      </c>
      <c r="I40" s="262">
        <v>0.09</v>
      </c>
      <c r="J40" s="262">
        <v>0.09</v>
      </c>
      <c r="K40" s="262">
        <v>0.09</v>
      </c>
      <c r="L40" s="262">
        <v>0.09</v>
      </c>
      <c r="M40" s="262">
        <v>0.09</v>
      </c>
      <c r="N40" s="262">
        <v>0.09</v>
      </c>
      <c r="O40" s="262">
        <v>0.09</v>
      </c>
      <c r="P40" s="260">
        <f>SUM(D40:O40)</f>
        <v>0.9999999999999998</v>
      </c>
      <c r="Q40" s="404" t="s">
        <v>113</v>
      </c>
      <c r="R40" s="405"/>
      <c r="S40" s="405"/>
      <c r="T40" s="405"/>
      <c r="U40" s="405"/>
      <c r="V40" s="405"/>
      <c r="W40" s="405"/>
      <c r="X40" s="405"/>
      <c r="Y40" s="405"/>
      <c r="Z40" s="405"/>
      <c r="AA40" s="405"/>
      <c r="AB40" s="405"/>
      <c r="AC40" s="405"/>
      <c r="AD40" s="406"/>
      <c r="AE40" s="97"/>
    </row>
    <row r="41" spans="1:31" ht="42" customHeight="1">
      <c r="A41" s="432"/>
      <c r="B41" s="434"/>
      <c r="C41" s="258" t="s">
        <v>66</v>
      </c>
      <c r="D41" s="259">
        <v>0</v>
      </c>
      <c r="E41" s="259"/>
      <c r="F41" s="259"/>
      <c r="G41" s="259"/>
      <c r="H41" s="259"/>
      <c r="I41" s="259"/>
      <c r="J41" s="259"/>
      <c r="K41" s="259"/>
      <c r="L41" s="263"/>
      <c r="M41" s="263"/>
      <c r="N41" s="263"/>
      <c r="O41" s="263"/>
      <c r="P41" s="260">
        <f t="shared" si="1"/>
        <v>0</v>
      </c>
      <c r="Q41" s="407"/>
      <c r="R41" s="408"/>
      <c r="S41" s="408"/>
      <c r="T41" s="408"/>
      <c r="U41" s="408"/>
      <c r="V41" s="408"/>
      <c r="W41" s="408"/>
      <c r="X41" s="408"/>
      <c r="Y41" s="408"/>
      <c r="Z41" s="408"/>
      <c r="AA41" s="408"/>
      <c r="AB41" s="408"/>
      <c r="AC41" s="408"/>
      <c r="AD41" s="409"/>
      <c r="AE41" s="97"/>
    </row>
    <row r="42" spans="1:31" ht="55.5" customHeight="1">
      <c r="A42" s="442" t="s">
        <v>89</v>
      </c>
      <c r="B42" s="435">
        <v>7</v>
      </c>
      <c r="C42" s="261" t="s">
        <v>62</v>
      </c>
      <c r="D42" s="264">
        <v>0</v>
      </c>
      <c r="E42" s="264">
        <v>0.05</v>
      </c>
      <c r="F42" s="264">
        <v>0.1</v>
      </c>
      <c r="G42" s="264">
        <v>0.1</v>
      </c>
      <c r="H42" s="264">
        <v>0.1</v>
      </c>
      <c r="I42" s="264">
        <v>0.1</v>
      </c>
      <c r="J42" s="264">
        <v>0.1</v>
      </c>
      <c r="K42" s="264">
        <v>0.1</v>
      </c>
      <c r="L42" s="264">
        <v>0.1</v>
      </c>
      <c r="M42" s="264">
        <v>0.1</v>
      </c>
      <c r="N42" s="264">
        <v>0.1</v>
      </c>
      <c r="O42" s="264">
        <v>0.05</v>
      </c>
      <c r="P42" s="260">
        <f t="shared" si="1"/>
        <v>0.9999999999999999</v>
      </c>
      <c r="Q42" s="404" t="s">
        <v>113</v>
      </c>
      <c r="R42" s="405"/>
      <c r="S42" s="405"/>
      <c r="T42" s="405"/>
      <c r="U42" s="405"/>
      <c r="V42" s="405"/>
      <c r="W42" s="405"/>
      <c r="X42" s="405"/>
      <c r="Y42" s="405"/>
      <c r="Z42" s="405"/>
      <c r="AA42" s="405"/>
      <c r="AB42" s="405"/>
      <c r="AC42" s="405"/>
      <c r="AD42" s="406"/>
      <c r="AE42" s="97"/>
    </row>
    <row r="43" spans="1:31" ht="66.75" customHeight="1">
      <c r="A43" s="443"/>
      <c r="B43" s="434"/>
      <c r="C43" s="258" t="s">
        <v>66</v>
      </c>
      <c r="D43" s="259">
        <v>0</v>
      </c>
      <c r="E43" s="259"/>
      <c r="F43" s="259"/>
      <c r="G43" s="259"/>
      <c r="H43" s="259"/>
      <c r="I43" s="259"/>
      <c r="J43" s="259"/>
      <c r="K43" s="259"/>
      <c r="L43" s="263"/>
      <c r="M43" s="263"/>
      <c r="N43" s="263"/>
      <c r="O43" s="263"/>
      <c r="P43" s="260">
        <f t="shared" si="1"/>
        <v>0</v>
      </c>
      <c r="Q43" s="407"/>
      <c r="R43" s="408"/>
      <c r="S43" s="408"/>
      <c r="T43" s="408"/>
      <c r="U43" s="408"/>
      <c r="V43" s="408"/>
      <c r="W43" s="408"/>
      <c r="X43" s="408"/>
      <c r="Y43" s="408"/>
      <c r="Z43" s="408"/>
      <c r="AA43" s="408"/>
      <c r="AB43" s="408"/>
      <c r="AC43" s="408"/>
      <c r="AD43" s="409"/>
      <c r="AE43" s="97"/>
    </row>
    <row r="44" spans="1:31" ht="60" customHeight="1">
      <c r="A44" s="428" t="s">
        <v>90</v>
      </c>
      <c r="B44" s="430">
        <v>7</v>
      </c>
      <c r="C44" s="261" t="s">
        <v>62</v>
      </c>
      <c r="D44" s="264">
        <v>0</v>
      </c>
      <c r="E44" s="264">
        <v>0.06</v>
      </c>
      <c r="F44" s="264">
        <v>0.09</v>
      </c>
      <c r="G44" s="264">
        <v>0.1</v>
      </c>
      <c r="H44" s="264">
        <v>0.09</v>
      </c>
      <c r="I44" s="264">
        <v>0.09</v>
      </c>
      <c r="J44" s="264">
        <v>0.1</v>
      </c>
      <c r="K44" s="264">
        <v>0.09</v>
      </c>
      <c r="L44" s="264">
        <v>0.09</v>
      </c>
      <c r="M44" s="264">
        <v>0.09</v>
      </c>
      <c r="N44" s="264">
        <v>0.1</v>
      </c>
      <c r="O44" s="265">
        <v>0.1</v>
      </c>
      <c r="P44" s="266">
        <f t="shared" si="1"/>
        <v>0.9999999999999998</v>
      </c>
      <c r="Q44" s="427" t="s">
        <v>113</v>
      </c>
      <c r="R44" s="427"/>
      <c r="S44" s="427"/>
      <c r="T44" s="427"/>
      <c r="U44" s="427"/>
      <c r="V44" s="427"/>
      <c r="W44" s="427"/>
      <c r="X44" s="427"/>
      <c r="Y44" s="427"/>
      <c r="Z44" s="427"/>
      <c r="AA44" s="427"/>
      <c r="AB44" s="427"/>
      <c r="AC44" s="427"/>
      <c r="AD44" s="427"/>
      <c r="AE44" s="97"/>
    </row>
    <row r="45" spans="1:31" ht="54" customHeight="1">
      <c r="A45" s="429"/>
      <c r="B45" s="430"/>
      <c r="C45" s="258" t="s">
        <v>66</v>
      </c>
      <c r="D45" s="259">
        <v>0</v>
      </c>
      <c r="E45" s="259"/>
      <c r="F45" s="259"/>
      <c r="G45" s="259"/>
      <c r="H45" s="259"/>
      <c r="I45" s="259"/>
      <c r="J45" s="259"/>
      <c r="K45" s="259"/>
      <c r="L45" s="259"/>
      <c r="M45" s="259"/>
      <c r="N45" s="259"/>
      <c r="O45" s="259"/>
      <c r="P45" s="266">
        <f t="shared" si="1"/>
        <v>0</v>
      </c>
      <c r="Q45" s="427"/>
      <c r="R45" s="427"/>
      <c r="S45" s="427"/>
      <c r="T45" s="427"/>
      <c r="U45" s="427"/>
      <c r="V45" s="427"/>
      <c r="W45" s="427"/>
      <c r="X45" s="427"/>
      <c r="Y45" s="427"/>
      <c r="Z45" s="427"/>
      <c r="AA45" s="427"/>
      <c r="AB45" s="427"/>
      <c r="AC45" s="427"/>
      <c r="AD45" s="427"/>
      <c r="AE45" s="97"/>
    </row>
    <row r="46" spans="1:31" ht="58.5" customHeight="1">
      <c r="A46" s="428" t="s">
        <v>91</v>
      </c>
      <c r="B46" s="430">
        <v>4</v>
      </c>
      <c r="C46" s="261" t="s">
        <v>62</v>
      </c>
      <c r="D46" s="264">
        <v>0</v>
      </c>
      <c r="E46" s="264">
        <v>0</v>
      </c>
      <c r="F46" s="264">
        <v>0.25</v>
      </c>
      <c r="G46" s="264">
        <v>0</v>
      </c>
      <c r="H46" s="264">
        <v>0</v>
      </c>
      <c r="I46" s="264">
        <v>0.25</v>
      </c>
      <c r="J46" s="264">
        <v>0</v>
      </c>
      <c r="K46" s="264">
        <v>0</v>
      </c>
      <c r="L46" s="264">
        <v>0.25</v>
      </c>
      <c r="M46" s="264">
        <v>0</v>
      </c>
      <c r="N46" s="264">
        <v>0</v>
      </c>
      <c r="O46" s="264">
        <v>0.25</v>
      </c>
      <c r="P46" s="266">
        <f t="shared" si="1"/>
        <v>1</v>
      </c>
      <c r="Q46" s="427" t="s">
        <v>113</v>
      </c>
      <c r="R46" s="427"/>
      <c r="S46" s="427"/>
      <c r="T46" s="427"/>
      <c r="U46" s="427"/>
      <c r="V46" s="427"/>
      <c r="W46" s="427"/>
      <c r="X46" s="427"/>
      <c r="Y46" s="427"/>
      <c r="Z46" s="427"/>
      <c r="AA46" s="427"/>
      <c r="AB46" s="427"/>
      <c r="AC46" s="427"/>
      <c r="AD46" s="427"/>
      <c r="AE46" s="97"/>
    </row>
    <row r="47" spans="1:31" ht="72" customHeight="1">
      <c r="A47" s="429"/>
      <c r="B47" s="430"/>
      <c r="C47" s="258" t="s">
        <v>66</v>
      </c>
      <c r="D47" s="259">
        <v>0</v>
      </c>
      <c r="E47" s="259"/>
      <c r="F47" s="259"/>
      <c r="G47" s="259"/>
      <c r="H47" s="259"/>
      <c r="I47" s="259"/>
      <c r="J47" s="259"/>
      <c r="K47" s="259"/>
      <c r="L47" s="259"/>
      <c r="M47" s="259"/>
      <c r="N47" s="259"/>
      <c r="O47" s="259"/>
      <c r="P47" s="266">
        <f t="shared" si="1"/>
        <v>0</v>
      </c>
      <c r="Q47" s="427"/>
      <c r="R47" s="427"/>
      <c r="S47" s="427"/>
      <c r="T47" s="427"/>
      <c r="U47" s="427"/>
      <c r="V47" s="427"/>
      <c r="W47" s="427"/>
      <c r="X47" s="427"/>
      <c r="Y47" s="427"/>
      <c r="Z47" s="427"/>
      <c r="AA47" s="427"/>
      <c r="AB47" s="427"/>
      <c r="AC47" s="427"/>
      <c r="AD47" s="427"/>
      <c r="AE47" s="97"/>
    </row>
    <row r="48" spans="1:31" ht="51.75" customHeight="1">
      <c r="A48" s="428" t="s">
        <v>92</v>
      </c>
      <c r="B48" s="430">
        <v>3</v>
      </c>
      <c r="C48" s="261" t="s">
        <v>62</v>
      </c>
      <c r="D48" s="264">
        <v>0</v>
      </c>
      <c r="E48" s="264">
        <v>0.05</v>
      </c>
      <c r="F48" s="264">
        <v>0.1</v>
      </c>
      <c r="G48" s="264">
        <v>0.1</v>
      </c>
      <c r="H48" s="264">
        <v>0.1</v>
      </c>
      <c r="I48" s="264">
        <v>0.1</v>
      </c>
      <c r="J48" s="264">
        <v>0.1</v>
      </c>
      <c r="K48" s="264">
        <v>0.1</v>
      </c>
      <c r="L48" s="264">
        <v>0.1</v>
      </c>
      <c r="M48" s="264">
        <v>0.1</v>
      </c>
      <c r="N48" s="264">
        <v>0.1</v>
      </c>
      <c r="O48" s="264">
        <v>0.05</v>
      </c>
      <c r="P48" s="266">
        <f t="shared" si="1"/>
        <v>0.9999999999999999</v>
      </c>
      <c r="Q48" s="427" t="s">
        <v>113</v>
      </c>
      <c r="R48" s="427"/>
      <c r="S48" s="427"/>
      <c r="T48" s="427"/>
      <c r="U48" s="427"/>
      <c r="V48" s="427"/>
      <c r="W48" s="427"/>
      <c r="X48" s="427"/>
      <c r="Y48" s="427"/>
      <c r="Z48" s="427"/>
      <c r="AA48" s="427"/>
      <c r="AB48" s="427"/>
      <c r="AC48" s="427"/>
      <c r="AD48" s="427"/>
      <c r="AE48" s="97"/>
    </row>
    <row r="49" spans="1:31" ht="50.25" customHeight="1">
      <c r="A49" s="429"/>
      <c r="B49" s="430"/>
      <c r="C49" s="258" t="s">
        <v>66</v>
      </c>
      <c r="D49" s="259">
        <v>0</v>
      </c>
      <c r="E49" s="259"/>
      <c r="F49" s="259"/>
      <c r="G49" s="259"/>
      <c r="H49" s="259"/>
      <c r="I49" s="259"/>
      <c r="J49" s="259"/>
      <c r="K49" s="259"/>
      <c r="L49" s="259"/>
      <c r="M49" s="259"/>
      <c r="N49" s="259"/>
      <c r="O49" s="259"/>
      <c r="P49" s="266">
        <f t="shared" si="1"/>
        <v>0</v>
      </c>
      <c r="Q49" s="427"/>
      <c r="R49" s="427"/>
      <c r="S49" s="427"/>
      <c r="T49" s="427"/>
      <c r="U49" s="427"/>
      <c r="V49" s="427"/>
      <c r="W49" s="427"/>
      <c r="X49" s="427"/>
      <c r="Y49" s="427"/>
      <c r="Z49" s="427"/>
      <c r="AA49" s="427"/>
      <c r="AB49" s="427"/>
      <c r="AC49" s="427"/>
      <c r="AD49" s="427"/>
      <c r="AE49" s="97"/>
    </row>
    <row r="50" spans="1:31" ht="33" customHeight="1">
      <c r="A50" s="428" t="s">
        <v>93</v>
      </c>
      <c r="B50" s="430">
        <v>5</v>
      </c>
      <c r="C50" s="261" t="s">
        <v>62</v>
      </c>
      <c r="D50" s="267">
        <v>0</v>
      </c>
      <c r="E50" s="267">
        <v>0</v>
      </c>
      <c r="F50" s="267">
        <v>0.25</v>
      </c>
      <c r="G50" s="267">
        <v>0</v>
      </c>
      <c r="H50" s="267">
        <v>0</v>
      </c>
      <c r="I50" s="267">
        <v>0</v>
      </c>
      <c r="J50" s="267">
        <v>0.25</v>
      </c>
      <c r="K50" s="267">
        <v>0</v>
      </c>
      <c r="L50" s="267">
        <v>0</v>
      </c>
      <c r="M50" s="267">
        <v>0.25</v>
      </c>
      <c r="N50" s="267">
        <v>0</v>
      </c>
      <c r="O50" s="267">
        <v>0.25</v>
      </c>
      <c r="P50" s="266">
        <f t="shared" si="1"/>
        <v>1</v>
      </c>
      <c r="Q50" s="427" t="s">
        <v>113</v>
      </c>
      <c r="R50" s="427"/>
      <c r="S50" s="427"/>
      <c r="T50" s="427"/>
      <c r="U50" s="427"/>
      <c r="V50" s="427"/>
      <c r="W50" s="427"/>
      <c r="X50" s="427"/>
      <c r="Y50" s="427"/>
      <c r="Z50" s="427"/>
      <c r="AA50" s="427"/>
      <c r="AB50" s="427"/>
      <c r="AC50" s="427"/>
      <c r="AD50" s="427"/>
      <c r="AE50" s="97"/>
    </row>
    <row r="51" spans="1:31" ht="44.25" customHeight="1">
      <c r="A51" s="429"/>
      <c r="B51" s="430"/>
      <c r="C51" s="258" t="s">
        <v>66</v>
      </c>
      <c r="D51" s="259">
        <v>0</v>
      </c>
      <c r="E51" s="259"/>
      <c r="F51" s="259"/>
      <c r="G51" s="259"/>
      <c r="H51" s="259"/>
      <c r="I51" s="259"/>
      <c r="J51" s="259"/>
      <c r="K51" s="259"/>
      <c r="L51" s="259"/>
      <c r="M51" s="259"/>
      <c r="N51" s="259"/>
      <c r="O51" s="259"/>
      <c r="P51" s="266">
        <f t="shared" si="1"/>
        <v>0</v>
      </c>
      <c r="Q51" s="427"/>
      <c r="R51" s="427"/>
      <c r="S51" s="427"/>
      <c r="T51" s="427"/>
      <c r="U51" s="427"/>
      <c r="V51" s="427"/>
      <c r="W51" s="427"/>
      <c r="X51" s="427"/>
      <c r="Y51" s="427"/>
      <c r="Z51" s="427"/>
      <c r="AA51" s="427"/>
      <c r="AB51" s="427"/>
      <c r="AC51" s="427"/>
      <c r="AD51" s="427"/>
      <c r="AE51" s="97"/>
    </row>
    <row r="52" spans="1:30" ht="66" customHeight="1">
      <c r="A52" s="428" t="s">
        <v>94</v>
      </c>
      <c r="B52" s="430">
        <v>7</v>
      </c>
      <c r="C52" s="261" t="s">
        <v>62</v>
      </c>
      <c r="D52" s="264">
        <v>0.04</v>
      </c>
      <c r="E52" s="264">
        <v>0.08</v>
      </c>
      <c r="F52" s="264">
        <v>0.14</v>
      </c>
      <c r="G52" s="264">
        <v>0.08</v>
      </c>
      <c r="H52" s="264">
        <v>0.08</v>
      </c>
      <c r="I52" s="264">
        <v>0.08</v>
      </c>
      <c r="J52" s="264">
        <v>0.08</v>
      </c>
      <c r="K52" s="264">
        <v>0.08</v>
      </c>
      <c r="L52" s="264">
        <v>0.08</v>
      </c>
      <c r="M52" s="264">
        <v>0.08</v>
      </c>
      <c r="N52" s="264">
        <v>0.14</v>
      </c>
      <c r="O52" s="264">
        <v>0.04</v>
      </c>
      <c r="P52" s="266">
        <f>SUM(D52:O52)</f>
        <v>0.9999999999999999</v>
      </c>
      <c r="Q52" s="427" t="s">
        <v>95</v>
      </c>
      <c r="R52" s="427"/>
      <c r="S52" s="427"/>
      <c r="T52" s="427"/>
      <c r="U52" s="427"/>
      <c r="V52" s="427"/>
      <c r="W52" s="427"/>
      <c r="X52" s="427"/>
      <c r="Y52" s="427"/>
      <c r="Z52" s="427"/>
      <c r="AA52" s="427"/>
      <c r="AB52" s="427"/>
      <c r="AC52" s="427"/>
      <c r="AD52" s="427"/>
    </row>
    <row r="53" spans="1:30" ht="66.75" customHeight="1">
      <c r="A53" s="429"/>
      <c r="B53" s="430"/>
      <c r="C53" s="258" t="s">
        <v>66</v>
      </c>
      <c r="D53" s="259">
        <v>0.04</v>
      </c>
      <c r="E53" s="259"/>
      <c r="F53" s="259"/>
      <c r="G53" s="259"/>
      <c r="H53" s="259"/>
      <c r="I53" s="259"/>
      <c r="J53" s="259"/>
      <c r="K53" s="259"/>
      <c r="L53" s="259"/>
      <c r="M53" s="259"/>
      <c r="N53" s="259"/>
      <c r="O53" s="259"/>
      <c r="P53" s="266">
        <f>SUM(D53:O53)</f>
        <v>0.04</v>
      </c>
      <c r="Q53" s="427"/>
      <c r="R53" s="427"/>
      <c r="S53" s="427"/>
      <c r="T53" s="427"/>
      <c r="U53" s="427"/>
      <c r="V53" s="427"/>
      <c r="W53" s="427"/>
      <c r="X53" s="427"/>
      <c r="Y53" s="427"/>
      <c r="Z53" s="427"/>
      <c r="AA53" s="427"/>
      <c r="AB53" s="427"/>
      <c r="AC53" s="427"/>
      <c r="AD53" s="427"/>
    </row>
    <row r="54" spans="1:30" ht="51" customHeight="1">
      <c r="A54" s="436" t="s">
        <v>96</v>
      </c>
      <c r="B54" s="433">
        <v>7</v>
      </c>
      <c r="C54" s="247" t="s">
        <v>62</v>
      </c>
      <c r="D54" s="255">
        <v>0.03</v>
      </c>
      <c r="E54" s="255">
        <v>0.08</v>
      </c>
      <c r="F54" s="255">
        <v>0.14</v>
      </c>
      <c r="G54" s="264">
        <v>0.08</v>
      </c>
      <c r="H54" s="264">
        <v>0.08</v>
      </c>
      <c r="I54" s="264">
        <v>0.08</v>
      </c>
      <c r="J54" s="264">
        <v>0.08</v>
      </c>
      <c r="K54" s="264">
        <v>0.08</v>
      </c>
      <c r="L54" s="264">
        <v>0.08</v>
      </c>
      <c r="M54" s="264">
        <v>0.08</v>
      </c>
      <c r="N54" s="264">
        <v>0.14</v>
      </c>
      <c r="O54" s="264">
        <v>0.05</v>
      </c>
      <c r="P54" s="257">
        <f t="shared" si="1"/>
        <v>1</v>
      </c>
      <c r="Q54" s="407" t="s">
        <v>97</v>
      </c>
      <c r="R54" s="408"/>
      <c r="S54" s="408"/>
      <c r="T54" s="408"/>
      <c r="U54" s="408"/>
      <c r="V54" s="408"/>
      <c r="W54" s="408"/>
      <c r="X54" s="408"/>
      <c r="Y54" s="408"/>
      <c r="Z54" s="408"/>
      <c r="AA54" s="408"/>
      <c r="AB54" s="408"/>
      <c r="AC54" s="408"/>
      <c r="AD54" s="409"/>
    </row>
    <row r="55" spans="1:30" ht="57.75" customHeight="1" thickBot="1">
      <c r="A55" s="437"/>
      <c r="B55" s="438"/>
      <c r="C55" s="250" t="s">
        <v>66</v>
      </c>
      <c r="D55" s="268">
        <v>0.03</v>
      </c>
      <c r="E55" s="268"/>
      <c r="F55" s="268"/>
      <c r="G55" s="268"/>
      <c r="H55" s="268"/>
      <c r="I55" s="268"/>
      <c r="J55" s="268"/>
      <c r="K55" s="268"/>
      <c r="L55" s="269"/>
      <c r="M55" s="269"/>
      <c r="N55" s="269"/>
      <c r="O55" s="269"/>
      <c r="P55" s="270">
        <f t="shared" si="1"/>
        <v>0.03</v>
      </c>
      <c r="Q55" s="439"/>
      <c r="R55" s="440"/>
      <c r="S55" s="440"/>
      <c r="T55" s="440"/>
      <c r="U55" s="440"/>
      <c r="V55" s="440"/>
      <c r="W55" s="440"/>
      <c r="X55" s="440"/>
      <c r="Y55" s="440"/>
      <c r="Z55" s="440"/>
      <c r="AA55" s="440"/>
      <c r="AB55" s="440"/>
      <c r="AC55" s="440"/>
      <c r="AD55" s="441"/>
    </row>
    <row r="56" spans="1:30" ht="15">
      <c r="A56" s="271" t="s">
        <v>98</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row>
  </sheetData>
  <sheetProtection/>
  <mergeCells count="97">
    <mergeCell ref="B48:B49"/>
    <mergeCell ref="Q48:AD49"/>
    <mergeCell ref="A50:A51"/>
    <mergeCell ref="B50:B51"/>
    <mergeCell ref="Q50:AD51"/>
    <mergeCell ref="A42:A43"/>
    <mergeCell ref="B42:B43"/>
    <mergeCell ref="Q42:AD43"/>
    <mergeCell ref="A44:A45"/>
    <mergeCell ref="B44:B45"/>
    <mergeCell ref="A54:A55"/>
    <mergeCell ref="B54:B55"/>
    <mergeCell ref="Q54:AD55"/>
    <mergeCell ref="A52:A53"/>
    <mergeCell ref="B52:B53"/>
    <mergeCell ref="Q52:AD53"/>
    <mergeCell ref="Q44:AD45"/>
    <mergeCell ref="A46:A47"/>
    <mergeCell ref="B46:B47"/>
    <mergeCell ref="Q46:AD47"/>
    <mergeCell ref="A48:A49"/>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9:N9"/>
    <mergeCell ref="O9:P9"/>
    <mergeCell ref="AB1:AD1"/>
    <mergeCell ref="B2:AA2"/>
    <mergeCell ref="AB2:AD2"/>
    <mergeCell ref="B3:AA4"/>
    <mergeCell ref="AB3:AD3"/>
    <mergeCell ref="AB4:AD4"/>
    <mergeCell ref="A1:A4"/>
    <mergeCell ref="B1:AA1"/>
    <mergeCell ref="O7:P7"/>
    <mergeCell ref="M8:N8"/>
    <mergeCell ref="O8:P8"/>
    <mergeCell ref="M7:N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5">
      <formula1>2000</formula1>
    </dataValidation>
  </dataValidations>
  <printOptions/>
  <pageMargins left="0.25" right="0.25" top="0.75" bottom="0.75" header="0.3" footer="0.3"/>
  <pageSetup fitToHeight="1" fitToWidth="1" horizontalDpi="600" verticalDpi="600" orientation="landscape" scale="22"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508</v>
      </c>
      <c r="C1" s="678" t="s">
        <v>509</v>
      </c>
      <c r="D1" s="678"/>
      <c r="E1" s="678"/>
      <c r="F1" s="678"/>
      <c r="G1" s="679" t="s">
        <v>510</v>
      </c>
      <c r="H1" s="680"/>
      <c r="I1" s="680"/>
      <c r="J1" s="681"/>
      <c r="K1" s="677" t="s">
        <v>511</v>
      </c>
      <c r="L1" s="677"/>
      <c r="M1" s="677"/>
      <c r="N1" s="677"/>
    </row>
    <row r="2" spans="3:14" ht="15">
      <c r="C2" s="4"/>
      <c r="D2" s="4"/>
      <c r="E2" s="4"/>
      <c r="F2" s="4" t="s">
        <v>512</v>
      </c>
      <c r="G2" s="30"/>
      <c r="H2" s="4"/>
      <c r="I2" s="4"/>
      <c r="J2" s="31" t="s">
        <v>512</v>
      </c>
      <c r="K2" s="4"/>
      <c r="L2" s="4"/>
      <c r="M2" s="4"/>
      <c r="N2" s="4" t="s">
        <v>512</v>
      </c>
    </row>
    <row r="3" spans="1:14" ht="15">
      <c r="A3" s="676" t="s">
        <v>513</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67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676"/>
      <c r="B5" s="5">
        <v>3</v>
      </c>
      <c r="C5" s="6">
        <v>0.05</v>
      </c>
      <c r="D5" s="6">
        <v>0.05</v>
      </c>
      <c r="E5" s="6">
        <v>0.1</v>
      </c>
      <c r="F5" s="7">
        <f>(C5+D5+E5)</f>
        <v>0.2</v>
      </c>
      <c r="G5" s="32">
        <v>0.1</v>
      </c>
      <c r="H5" s="6">
        <v>0.1</v>
      </c>
      <c r="I5" s="6">
        <v>0.1</v>
      </c>
      <c r="J5" s="33">
        <f>(G5+H5+I5)</f>
        <v>0.30000000000000004</v>
      </c>
      <c r="K5" s="24"/>
      <c r="L5" s="5"/>
      <c r="M5" s="5"/>
      <c r="N5" s="5"/>
    </row>
    <row r="6" spans="1:14" ht="15">
      <c r="A6" s="676"/>
      <c r="B6" s="5">
        <v>4</v>
      </c>
      <c r="C6" s="6">
        <v>0.1</v>
      </c>
      <c r="D6" s="6">
        <v>0.1</v>
      </c>
      <c r="E6" s="6">
        <v>0.2</v>
      </c>
      <c r="F6" s="7">
        <f>(C6+D6+E6)</f>
        <v>0.4</v>
      </c>
      <c r="G6" s="32">
        <v>0</v>
      </c>
      <c r="H6" s="6">
        <v>0</v>
      </c>
      <c r="I6" s="6">
        <v>0.1</v>
      </c>
      <c r="J6" s="33">
        <f>(G6+H6+I6)</f>
        <v>0.1</v>
      </c>
      <c r="K6" s="24"/>
      <c r="L6" s="5"/>
      <c r="M6" s="5"/>
      <c r="N6" s="5"/>
    </row>
    <row r="7" spans="1:14" ht="15">
      <c r="A7" s="676"/>
      <c r="B7" s="5">
        <v>5</v>
      </c>
      <c r="C7" s="6">
        <v>0</v>
      </c>
      <c r="D7" s="6">
        <v>0</v>
      </c>
      <c r="E7" s="6">
        <v>0</v>
      </c>
      <c r="F7" s="7">
        <f>(C7+D7+E7)</f>
        <v>0</v>
      </c>
      <c r="G7" s="32">
        <v>0</v>
      </c>
      <c r="H7" s="6">
        <v>0</v>
      </c>
      <c r="I7" s="6">
        <v>0</v>
      </c>
      <c r="J7" s="33">
        <f>(G7+H7+I7)</f>
        <v>0</v>
      </c>
      <c r="K7" s="24"/>
      <c r="L7" s="5"/>
      <c r="M7" s="5"/>
      <c r="N7" s="5"/>
    </row>
    <row r="8" spans="1:14" ht="15">
      <c r="A8" s="676" t="s">
        <v>514</v>
      </c>
      <c r="B8" s="9">
        <v>6</v>
      </c>
      <c r="C8" s="10">
        <v>0.1</v>
      </c>
      <c r="D8" s="10">
        <v>0.1</v>
      </c>
      <c r="E8" s="10">
        <v>0.1</v>
      </c>
      <c r="F8" s="11">
        <f>C8+D8+E8</f>
        <v>0.30000000000000004</v>
      </c>
      <c r="G8" s="34"/>
      <c r="H8" s="9"/>
      <c r="I8" s="9"/>
      <c r="J8" s="35"/>
      <c r="K8" s="25"/>
      <c r="L8" s="9"/>
      <c r="M8" s="9"/>
      <c r="N8" s="9"/>
    </row>
    <row r="9" spans="1:14" ht="15">
      <c r="A9" s="676"/>
      <c r="B9" s="9">
        <v>7</v>
      </c>
      <c r="C9" s="9"/>
      <c r="D9" s="9"/>
      <c r="E9" s="9"/>
      <c r="F9" s="19"/>
      <c r="G9" s="36"/>
      <c r="H9" s="9"/>
      <c r="I9" s="9"/>
      <c r="J9" s="35"/>
      <c r="K9" s="25"/>
      <c r="L9" s="9"/>
      <c r="M9" s="9"/>
      <c r="N9" s="9"/>
    </row>
    <row r="10" spans="1:14" ht="15">
      <c r="A10" s="676"/>
      <c r="B10" s="9">
        <v>8</v>
      </c>
      <c r="C10" s="9"/>
      <c r="D10" s="9"/>
      <c r="E10" s="9"/>
      <c r="F10" s="19"/>
      <c r="G10" s="36"/>
      <c r="H10" s="9"/>
      <c r="I10" s="9"/>
      <c r="J10" s="35"/>
      <c r="K10" s="25"/>
      <c r="L10" s="9"/>
      <c r="M10" s="9"/>
      <c r="N10" s="9"/>
    </row>
    <row r="11" spans="1:14" ht="15">
      <c r="A11" s="676"/>
      <c r="B11" s="9">
        <v>9</v>
      </c>
      <c r="C11" s="9"/>
      <c r="D11" s="9"/>
      <c r="E11" s="9"/>
      <c r="F11" s="19"/>
      <c r="G11" s="36"/>
      <c r="H11" s="9"/>
      <c r="I11" s="9"/>
      <c r="J11" s="35"/>
      <c r="K11" s="25"/>
      <c r="L11" s="9"/>
      <c r="M11" s="9"/>
      <c r="N11" s="9"/>
    </row>
    <row r="12" spans="1:14" ht="15">
      <c r="A12" s="676" t="s">
        <v>515</v>
      </c>
      <c r="B12" s="14">
        <v>10</v>
      </c>
      <c r="C12" s="14"/>
      <c r="D12" s="14"/>
      <c r="E12" s="14"/>
      <c r="F12" s="20"/>
      <c r="G12" s="37"/>
      <c r="H12" s="14"/>
      <c r="I12" s="14"/>
      <c r="J12" s="38"/>
      <c r="K12" s="26"/>
      <c r="L12" s="14"/>
      <c r="M12" s="14"/>
      <c r="N12" s="14"/>
    </row>
    <row r="13" spans="1:14" ht="15">
      <c r="A13" s="676"/>
      <c r="B13" s="14">
        <v>11</v>
      </c>
      <c r="C13" s="14"/>
      <c r="D13" s="14"/>
      <c r="E13" s="14"/>
      <c r="F13" s="20"/>
      <c r="G13" s="37"/>
      <c r="H13" s="14"/>
      <c r="I13" s="14"/>
      <c r="J13" s="38"/>
      <c r="K13" s="26"/>
      <c r="L13" s="14"/>
      <c r="M13" s="14"/>
      <c r="N13" s="14"/>
    </row>
    <row r="14" spans="1:14" ht="15">
      <c r="A14" s="676"/>
      <c r="B14" s="14">
        <v>12</v>
      </c>
      <c r="C14" s="14"/>
      <c r="D14" s="14"/>
      <c r="E14" s="14"/>
      <c r="F14" s="20"/>
      <c r="G14" s="37"/>
      <c r="H14" s="14"/>
      <c r="I14" s="14"/>
      <c r="J14" s="38"/>
      <c r="K14" s="26"/>
      <c r="L14" s="14"/>
      <c r="M14" s="14"/>
      <c r="N14" s="14"/>
    </row>
    <row r="15" spans="1:14" ht="15">
      <c r="A15" s="676"/>
      <c r="B15" s="14">
        <v>13</v>
      </c>
      <c r="C15" s="14"/>
      <c r="D15" s="14"/>
      <c r="E15" s="14"/>
      <c r="F15" s="20"/>
      <c r="G15" s="37"/>
      <c r="H15" s="14"/>
      <c r="I15" s="14"/>
      <c r="J15" s="38"/>
      <c r="K15" s="26"/>
      <c r="L15" s="14"/>
      <c r="M15" s="14"/>
      <c r="N15" s="14"/>
    </row>
    <row r="16" spans="1:14" ht="15">
      <c r="A16" s="676" t="s">
        <v>516</v>
      </c>
      <c r="B16" s="15">
        <v>14</v>
      </c>
      <c r="C16" s="15"/>
      <c r="D16" s="15"/>
      <c r="E16" s="15"/>
      <c r="F16" s="21"/>
      <c r="G16" s="39"/>
      <c r="H16" s="15"/>
      <c r="I16" s="15"/>
      <c r="J16" s="40"/>
      <c r="K16" s="27"/>
      <c r="L16" s="15"/>
      <c r="M16" s="15"/>
      <c r="N16" s="15"/>
    </row>
    <row r="17" spans="1:14" ht="15">
      <c r="A17" s="676"/>
      <c r="B17" s="15">
        <v>15</v>
      </c>
      <c r="C17" s="15"/>
      <c r="D17" s="15"/>
      <c r="E17" s="15"/>
      <c r="F17" s="21"/>
      <c r="G17" s="39"/>
      <c r="H17" s="15"/>
      <c r="I17" s="15"/>
      <c r="J17" s="40"/>
      <c r="K17" s="27"/>
      <c r="L17" s="15"/>
      <c r="M17" s="15"/>
      <c r="N17" s="15"/>
    </row>
    <row r="18" spans="1:14" ht="15">
      <c r="A18" s="676"/>
      <c r="B18" s="15">
        <v>16</v>
      </c>
      <c r="C18" s="15"/>
      <c r="D18" s="15"/>
      <c r="E18" s="15"/>
      <c r="F18" s="21"/>
      <c r="G18" s="39"/>
      <c r="H18" s="15"/>
      <c r="I18" s="15"/>
      <c r="J18" s="40"/>
      <c r="K18" s="27"/>
      <c r="L18" s="15"/>
      <c r="M18" s="15"/>
      <c r="N18" s="15"/>
    </row>
    <row r="19" spans="1:14" ht="15">
      <c r="A19" s="676" t="s">
        <v>517</v>
      </c>
      <c r="B19" s="18">
        <v>17</v>
      </c>
      <c r="C19" s="18"/>
      <c r="D19" s="18"/>
      <c r="E19" s="18"/>
      <c r="F19" s="22"/>
      <c r="G19" s="41"/>
      <c r="H19" s="18"/>
      <c r="I19" s="18"/>
      <c r="J19" s="42"/>
      <c r="K19" s="28"/>
      <c r="L19" s="18"/>
      <c r="M19" s="18"/>
      <c r="N19" s="18"/>
    </row>
    <row r="20" spans="1:14" ht="15">
      <c r="A20" s="676"/>
      <c r="B20" s="18">
        <v>18</v>
      </c>
      <c r="C20" s="18"/>
      <c r="D20" s="18"/>
      <c r="E20" s="18"/>
      <c r="F20" s="22"/>
      <c r="G20" s="41"/>
      <c r="H20" s="18"/>
      <c r="I20" s="18"/>
      <c r="J20" s="42"/>
      <c r="K20" s="28"/>
      <c r="L20" s="18"/>
      <c r="M20" s="18"/>
      <c r="N20" s="18"/>
    </row>
    <row r="21" spans="1:14" ht="15">
      <c r="A21" s="676"/>
      <c r="B21" s="18">
        <v>19</v>
      </c>
      <c r="C21" s="18"/>
      <c r="D21" s="18"/>
      <c r="E21" s="18"/>
      <c r="F21" s="22"/>
      <c r="G21" s="41"/>
      <c r="H21" s="18"/>
      <c r="I21" s="18"/>
      <c r="J21" s="42"/>
      <c r="K21" s="28"/>
      <c r="L21" s="18"/>
      <c r="M21" s="18"/>
      <c r="N21" s="18"/>
    </row>
    <row r="22" spans="1:14" ht="15">
      <c r="A22" s="676"/>
      <c r="B22" s="18">
        <v>20</v>
      </c>
      <c r="C22" s="18"/>
      <c r="D22" s="18"/>
      <c r="E22" s="18"/>
      <c r="F22" s="22"/>
      <c r="G22" s="41"/>
      <c r="H22" s="18"/>
      <c r="I22" s="18"/>
      <c r="J22" s="42"/>
      <c r="K22" s="28"/>
      <c r="L22" s="18"/>
      <c r="M22" s="18"/>
      <c r="N22" s="18"/>
    </row>
    <row r="23" spans="1:14" ht="15">
      <c r="A23" s="676" t="s">
        <v>518</v>
      </c>
      <c r="B23" s="13">
        <v>21</v>
      </c>
      <c r="C23" s="13"/>
      <c r="D23" s="13"/>
      <c r="E23" s="13"/>
      <c r="F23" s="23"/>
      <c r="G23" s="43"/>
      <c r="H23" s="13"/>
      <c r="I23" s="13"/>
      <c r="J23" s="44"/>
      <c r="K23" s="29"/>
      <c r="L23" s="13"/>
      <c r="M23" s="13"/>
      <c r="N23" s="13"/>
    </row>
    <row r="24" spans="1:14" ht="15">
      <c r="A24" s="676"/>
      <c r="B24" s="13">
        <v>22</v>
      </c>
      <c r="C24" s="13"/>
      <c r="D24" s="13"/>
      <c r="E24" s="13"/>
      <c r="F24" s="23"/>
      <c r="G24" s="43"/>
      <c r="H24" s="13"/>
      <c r="I24" s="13"/>
      <c r="J24" s="44"/>
      <c r="K24" s="29"/>
      <c r="L24" s="13"/>
      <c r="M24" s="13"/>
      <c r="N24" s="13"/>
    </row>
    <row r="25" spans="1:14" ht="15">
      <c r="A25" s="676"/>
      <c r="B25" s="13">
        <v>23</v>
      </c>
      <c r="C25" s="13"/>
      <c r="D25" s="13"/>
      <c r="E25" s="13"/>
      <c r="F25" s="23"/>
      <c r="G25" s="43"/>
      <c r="H25" s="13"/>
      <c r="I25" s="13"/>
      <c r="J25" s="44"/>
      <c r="K25" s="29"/>
      <c r="L25" s="13"/>
      <c r="M25" s="13"/>
      <c r="N25" s="13"/>
    </row>
    <row r="26" spans="1:14" ht="15">
      <c r="A26" s="676"/>
      <c r="B26" s="13">
        <v>24</v>
      </c>
      <c r="C26" s="13"/>
      <c r="D26" s="13"/>
      <c r="E26" s="13"/>
      <c r="F26" s="23"/>
      <c r="G26" s="43"/>
      <c r="H26" s="13"/>
      <c r="I26" s="13"/>
      <c r="J26" s="44"/>
      <c r="K26" s="29"/>
      <c r="L26" s="13"/>
      <c r="M26" s="13"/>
      <c r="N26" s="13"/>
    </row>
    <row r="27" spans="1:14" ht="15">
      <c r="A27" s="676" t="s">
        <v>519</v>
      </c>
      <c r="B27" s="9">
        <v>25</v>
      </c>
      <c r="C27" s="9"/>
      <c r="D27" s="9"/>
      <c r="E27" s="9"/>
      <c r="F27" s="9"/>
      <c r="G27" s="9"/>
      <c r="H27" s="9"/>
      <c r="I27" s="9"/>
      <c r="J27" s="9"/>
      <c r="K27" s="9"/>
      <c r="L27" s="9"/>
      <c r="M27" s="9"/>
      <c r="N27" s="9"/>
    </row>
    <row r="28" spans="1:14" ht="15">
      <c r="A28" s="676"/>
      <c r="B28" s="9">
        <v>26</v>
      </c>
      <c r="C28" s="9"/>
      <c r="D28" s="9"/>
      <c r="E28" s="9"/>
      <c r="F28" s="9"/>
      <c r="G28" s="9"/>
      <c r="H28" s="9"/>
      <c r="I28" s="9"/>
      <c r="J28" s="9"/>
      <c r="K28" s="9"/>
      <c r="L28" s="9"/>
      <c r="M28" s="9"/>
      <c r="N28" s="9"/>
    </row>
    <row r="29" spans="1:14" ht="15">
      <c r="A29" s="676"/>
      <c r="B29" s="9">
        <v>27</v>
      </c>
      <c r="C29" s="9"/>
      <c r="D29" s="9"/>
      <c r="E29" s="9"/>
      <c r="F29" s="9"/>
      <c r="G29" s="9"/>
      <c r="H29" s="9"/>
      <c r="I29" s="9"/>
      <c r="J29" s="9"/>
      <c r="K29" s="9"/>
      <c r="L29" s="9"/>
      <c r="M29" s="9"/>
      <c r="N29" s="9"/>
    </row>
    <row r="30" spans="1:14" ht="15">
      <c r="A30" s="676"/>
      <c r="B30" s="9">
        <v>28</v>
      </c>
      <c r="C30" s="9"/>
      <c r="D30" s="9"/>
      <c r="E30" s="9"/>
      <c r="F30" s="9"/>
      <c r="G30" s="9"/>
      <c r="H30" s="9"/>
      <c r="I30" s="9"/>
      <c r="J30" s="9"/>
      <c r="K30" s="9"/>
      <c r="L30" s="9"/>
      <c r="M30" s="9"/>
      <c r="N30" s="9"/>
    </row>
    <row r="31" spans="1:14" ht="15">
      <c r="A31" s="676"/>
      <c r="B31" s="9">
        <v>29</v>
      </c>
      <c r="C31" s="9"/>
      <c r="D31" s="9"/>
      <c r="E31" s="9"/>
      <c r="F31" s="9"/>
      <c r="G31" s="9"/>
      <c r="H31" s="9"/>
      <c r="I31" s="9"/>
      <c r="J31" s="9"/>
      <c r="K31" s="9"/>
      <c r="L31" s="9"/>
      <c r="M31" s="9"/>
      <c r="N31" s="9"/>
    </row>
    <row r="32" spans="1:14" ht="15">
      <c r="A32" s="676" t="s">
        <v>520</v>
      </c>
      <c r="B32" s="16">
        <v>30</v>
      </c>
      <c r="C32" s="16"/>
      <c r="D32" s="16"/>
      <c r="E32" s="16"/>
      <c r="F32" s="16"/>
      <c r="G32" s="16"/>
      <c r="H32" s="16"/>
      <c r="I32" s="16"/>
      <c r="J32" s="16"/>
      <c r="K32" s="16"/>
      <c r="L32" s="16"/>
      <c r="M32" s="16"/>
      <c r="N32" s="16"/>
    </row>
    <row r="33" spans="1:14" ht="15">
      <c r="A33" s="676"/>
      <c r="B33" s="16">
        <v>31</v>
      </c>
      <c r="C33" s="16"/>
      <c r="D33" s="16"/>
      <c r="E33" s="16"/>
      <c r="F33" s="16"/>
      <c r="G33" s="16"/>
      <c r="H33" s="16"/>
      <c r="I33" s="16"/>
      <c r="J33" s="16"/>
      <c r="K33" s="16"/>
      <c r="L33" s="16"/>
      <c r="M33" s="16"/>
      <c r="N33" s="16"/>
    </row>
    <row r="34" spans="1:14" ht="15">
      <c r="A34" s="676"/>
      <c r="B34" s="16">
        <v>32</v>
      </c>
      <c r="C34" s="16"/>
      <c r="D34" s="16"/>
      <c r="E34" s="16"/>
      <c r="F34" s="16"/>
      <c r="G34" s="16"/>
      <c r="H34" s="16"/>
      <c r="I34" s="16"/>
      <c r="J34" s="16"/>
      <c r="K34" s="16"/>
      <c r="L34" s="16"/>
      <c r="M34" s="16"/>
      <c r="N34" s="16"/>
    </row>
    <row r="35" spans="1:14" ht="15">
      <c r="A35" s="676" t="s">
        <v>521</v>
      </c>
      <c r="B35" s="17">
        <v>33</v>
      </c>
      <c r="C35" s="14"/>
      <c r="D35" s="14"/>
      <c r="E35" s="14"/>
      <c r="F35" s="14"/>
      <c r="G35" s="14"/>
      <c r="H35" s="14"/>
      <c r="I35" s="14"/>
      <c r="J35" s="14"/>
      <c r="K35" s="14"/>
      <c r="L35" s="14"/>
      <c r="M35" s="14"/>
      <c r="N35" s="14"/>
    </row>
    <row r="36" spans="1:14" ht="15">
      <c r="A36" s="676"/>
      <c r="B36" s="14">
        <v>34</v>
      </c>
      <c r="C36" s="14"/>
      <c r="D36" s="14"/>
      <c r="E36" s="14"/>
      <c r="F36" s="14"/>
      <c r="G36" s="14"/>
      <c r="H36" s="14"/>
      <c r="I36" s="14"/>
      <c r="J36" s="14"/>
      <c r="K36" s="14"/>
      <c r="L36" s="14"/>
      <c r="M36" s="14"/>
      <c r="N36" s="14"/>
    </row>
    <row r="37" spans="1:14" ht="15">
      <c r="A37" s="676"/>
      <c r="B37" s="45">
        <v>35</v>
      </c>
      <c r="C37" s="14"/>
      <c r="D37" s="14"/>
      <c r="E37" s="14"/>
      <c r="F37" s="14"/>
      <c r="G37" s="14"/>
      <c r="H37" s="14"/>
      <c r="I37" s="14"/>
      <c r="J37" s="14"/>
      <c r="K37" s="14"/>
      <c r="L37" s="14"/>
      <c r="M37" s="14"/>
      <c r="N37" s="14"/>
    </row>
    <row r="38" spans="1:14" ht="15">
      <c r="A38" s="676" t="s">
        <v>522</v>
      </c>
      <c r="B38" s="8">
        <v>36</v>
      </c>
      <c r="C38" s="8"/>
      <c r="D38" s="8"/>
      <c r="E38" s="8"/>
      <c r="F38" s="8"/>
      <c r="G38" s="8"/>
      <c r="H38" s="8"/>
      <c r="I38" s="8"/>
      <c r="J38" s="8"/>
      <c r="K38" s="8"/>
      <c r="L38" s="8"/>
      <c r="M38" s="8"/>
      <c r="N38" s="8"/>
    </row>
    <row r="39" spans="1:14" ht="15">
      <c r="A39" s="676"/>
      <c r="B39" s="8">
        <v>37</v>
      </c>
      <c r="C39" s="8"/>
      <c r="D39" s="8"/>
      <c r="E39" s="8"/>
      <c r="F39" s="8"/>
      <c r="G39" s="8"/>
      <c r="H39" s="8"/>
      <c r="I39" s="8"/>
      <c r="J39" s="8"/>
      <c r="K39" s="8"/>
      <c r="L39" s="8"/>
      <c r="M39" s="8"/>
      <c r="N39" s="8"/>
    </row>
    <row r="40" spans="1:14" ht="15">
      <c r="A40" s="676"/>
      <c r="B40" s="8">
        <v>38</v>
      </c>
      <c r="C40" s="8"/>
      <c r="D40" s="8"/>
      <c r="E40" s="8"/>
      <c r="F40" s="8"/>
      <c r="G40" s="8"/>
      <c r="H40" s="8"/>
      <c r="I40" s="8"/>
      <c r="J40" s="8"/>
      <c r="K40" s="8"/>
      <c r="L40" s="8"/>
      <c r="M40" s="8"/>
      <c r="N40" s="8"/>
    </row>
    <row r="41" spans="1:14" ht="15">
      <c r="A41" s="683" t="s">
        <v>523</v>
      </c>
      <c r="B41" s="46">
        <v>39</v>
      </c>
      <c r="C41" s="47"/>
      <c r="D41" s="47"/>
      <c r="E41" s="47"/>
      <c r="F41" s="47"/>
      <c r="G41" s="47"/>
      <c r="H41" s="47"/>
      <c r="I41" s="47"/>
      <c r="J41" s="47"/>
      <c r="K41" s="47"/>
      <c r="L41" s="47"/>
      <c r="M41" s="47"/>
      <c r="N41" s="47"/>
    </row>
    <row r="42" spans="1:14" ht="15">
      <c r="A42" s="683"/>
      <c r="B42" s="47">
        <v>40</v>
      </c>
      <c r="C42" s="47"/>
      <c r="D42" s="47"/>
      <c r="E42" s="47"/>
      <c r="F42" s="47"/>
      <c r="G42" s="47"/>
      <c r="H42" s="47"/>
      <c r="I42" s="47"/>
      <c r="J42" s="47"/>
      <c r="K42" s="47"/>
      <c r="L42" s="47"/>
      <c r="M42" s="47"/>
      <c r="N42" s="47"/>
    </row>
    <row r="43" spans="1:14" ht="15">
      <c r="A43" s="683"/>
      <c r="B43" s="47">
        <v>41</v>
      </c>
      <c r="C43" s="47"/>
      <c r="D43" s="47"/>
      <c r="E43" s="47"/>
      <c r="F43" s="47"/>
      <c r="G43" s="47"/>
      <c r="H43" s="47"/>
      <c r="I43" s="47"/>
      <c r="J43" s="47"/>
      <c r="K43" s="47"/>
      <c r="L43" s="47"/>
      <c r="M43" s="47"/>
      <c r="N43" s="47"/>
    </row>
    <row r="44" spans="1:14" ht="15">
      <c r="A44" s="683"/>
      <c r="B44" s="48">
        <v>42</v>
      </c>
      <c r="C44" s="47"/>
      <c r="D44" s="47"/>
      <c r="E44" s="47"/>
      <c r="F44" s="47"/>
      <c r="G44" s="47"/>
      <c r="H44" s="47"/>
      <c r="I44" s="47"/>
      <c r="J44" s="47"/>
      <c r="K44" s="47"/>
      <c r="L44" s="47"/>
      <c r="M44" s="47"/>
      <c r="N44" s="47"/>
    </row>
    <row r="45" spans="1:14" ht="15">
      <c r="A45" s="682" t="s">
        <v>524</v>
      </c>
      <c r="B45" s="12">
        <v>43</v>
      </c>
      <c r="C45" s="12"/>
      <c r="D45" s="12"/>
      <c r="E45" s="12"/>
      <c r="F45" s="12"/>
      <c r="G45" s="12"/>
      <c r="H45" s="12"/>
      <c r="I45" s="12"/>
      <c r="J45" s="12"/>
      <c r="K45" s="12"/>
      <c r="L45" s="12"/>
      <c r="M45" s="12"/>
      <c r="N45" s="12"/>
    </row>
    <row r="46" spans="1:14" ht="15">
      <c r="A46" s="682"/>
      <c r="B46" s="12">
        <v>44</v>
      </c>
      <c r="C46" s="12"/>
      <c r="D46" s="12"/>
      <c r="E46" s="12"/>
      <c r="F46" s="12"/>
      <c r="G46" s="12"/>
      <c r="H46" s="12"/>
      <c r="I46" s="12"/>
      <c r="J46" s="12"/>
      <c r="K46" s="12"/>
      <c r="L46" s="12"/>
      <c r="M46" s="12"/>
      <c r="N46" s="12"/>
    </row>
  </sheetData>
  <sheetProtection/>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0" zoomScaleNormal="70" zoomScalePageLayoutView="0" workbookViewId="0" topLeftCell="D11">
      <selection activeCell="A24" sqref="A24:B24"/>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282"/>
      <c r="B1" s="285"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300" t="s">
        <v>1</v>
      </c>
      <c r="AC1" s="301"/>
      <c r="AD1" s="302"/>
    </row>
    <row r="2" spans="1:30" ht="30.75" customHeight="1" thickBot="1">
      <c r="A2" s="283"/>
      <c r="B2" s="285" t="s">
        <v>2</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303" t="s">
        <v>3</v>
      </c>
      <c r="AC2" s="304"/>
      <c r="AD2" s="305"/>
    </row>
    <row r="3" spans="1:30" ht="24" customHeight="1">
      <c r="A3" s="283"/>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03" t="s">
        <v>5</v>
      </c>
      <c r="AC3" s="304"/>
      <c r="AD3" s="305"/>
    </row>
    <row r="4" spans="1:30" ht="21.75" customHeight="1" thickBot="1">
      <c r="A4" s="284"/>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12" t="s">
        <v>6</v>
      </c>
      <c r="AC4" s="313"/>
      <c r="AD4" s="314"/>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21" t="s">
        <v>7</v>
      </c>
      <c r="B7" s="322"/>
      <c r="C7" s="336" t="s">
        <v>8</v>
      </c>
      <c r="D7" s="321" t="s">
        <v>9</v>
      </c>
      <c r="E7" s="339"/>
      <c r="F7" s="339"/>
      <c r="G7" s="339"/>
      <c r="H7" s="322"/>
      <c r="I7" s="342">
        <v>44957</v>
      </c>
      <c r="J7" s="343"/>
      <c r="K7" s="321" t="s">
        <v>10</v>
      </c>
      <c r="L7" s="322"/>
      <c r="M7" s="294" t="s">
        <v>11</v>
      </c>
      <c r="N7" s="295"/>
      <c r="O7" s="288"/>
      <c r="P7" s="289"/>
      <c r="Q7" s="54"/>
      <c r="R7" s="54"/>
      <c r="S7" s="54"/>
      <c r="T7" s="54"/>
      <c r="U7" s="54"/>
      <c r="V7" s="54"/>
      <c r="W7" s="54"/>
      <c r="X7" s="54"/>
      <c r="Y7" s="54"/>
      <c r="Z7" s="55"/>
      <c r="AA7" s="54"/>
      <c r="AB7" s="54"/>
      <c r="AC7" s="60"/>
      <c r="AD7" s="61"/>
    </row>
    <row r="8" spans="1:30" ht="15">
      <c r="A8" s="323"/>
      <c r="B8" s="324"/>
      <c r="C8" s="337"/>
      <c r="D8" s="323"/>
      <c r="E8" s="340"/>
      <c r="F8" s="340"/>
      <c r="G8" s="340"/>
      <c r="H8" s="324"/>
      <c r="I8" s="344"/>
      <c r="J8" s="345"/>
      <c r="K8" s="323"/>
      <c r="L8" s="324"/>
      <c r="M8" s="290" t="s">
        <v>12</v>
      </c>
      <c r="N8" s="291"/>
      <c r="O8" s="292"/>
      <c r="P8" s="293"/>
      <c r="Q8" s="54"/>
      <c r="R8" s="54"/>
      <c r="S8" s="54"/>
      <c r="T8" s="54"/>
      <c r="U8" s="54"/>
      <c r="V8" s="54"/>
      <c r="W8" s="54"/>
      <c r="X8" s="54"/>
      <c r="Y8" s="54"/>
      <c r="Z8" s="55"/>
      <c r="AA8" s="54"/>
      <c r="AB8" s="54"/>
      <c r="AC8" s="60"/>
      <c r="AD8" s="61"/>
    </row>
    <row r="9" spans="1:30" ht="15.75" thickBot="1">
      <c r="A9" s="325"/>
      <c r="B9" s="326"/>
      <c r="C9" s="338"/>
      <c r="D9" s="325"/>
      <c r="E9" s="341"/>
      <c r="F9" s="341"/>
      <c r="G9" s="341"/>
      <c r="H9" s="326"/>
      <c r="I9" s="346"/>
      <c r="J9" s="347"/>
      <c r="K9" s="325"/>
      <c r="L9" s="326"/>
      <c r="M9" s="296" t="s">
        <v>13</v>
      </c>
      <c r="N9" s="297"/>
      <c r="O9" s="298" t="s">
        <v>14</v>
      </c>
      <c r="P9" s="299"/>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21" t="s">
        <v>15</v>
      </c>
      <c r="B11" s="322"/>
      <c r="C11" s="327" t="s">
        <v>16</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9"/>
    </row>
    <row r="12" spans="1:30" ht="15" customHeight="1">
      <c r="A12" s="323"/>
      <c r="B12" s="324"/>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row>
    <row r="13" spans="1:30" ht="15" customHeight="1" thickBot="1">
      <c r="A13" s="325"/>
      <c r="B13" s="326"/>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52" t="s">
        <v>17</v>
      </c>
      <c r="B15" s="353"/>
      <c r="C15" s="361" t="s">
        <v>18</v>
      </c>
      <c r="D15" s="362"/>
      <c r="E15" s="362"/>
      <c r="F15" s="362"/>
      <c r="G15" s="362"/>
      <c r="H15" s="362"/>
      <c r="I15" s="362"/>
      <c r="J15" s="362"/>
      <c r="K15" s="363"/>
      <c r="L15" s="315" t="s">
        <v>19</v>
      </c>
      <c r="M15" s="316"/>
      <c r="N15" s="316"/>
      <c r="O15" s="316"/>
      <c r="P15" s="316"/>
      <c r="Q15" s="317"/>
      <c r="R15" s="318" t="s">
        <v>20</v>
      </c>
      <c r="S15" s="319"/>
      <c r="T15" s="319"/>
      <c r="U15" s="319"/>
      <c r="V15" s="319"/>
      <c r="W15" s="319"/>
      <c r="X15" s="320"/>
      <c r="Y15" s="315" t="s">
        <v>21</v>
      </c>
      <c r="Z15" s="317"/>
      <c r="AA15" s="348" t="s">
        <v>22</v>
      </c>
      <c r="AB15" s="349"/>
      <c r="AC15" s="349"/>
      <c r="AD15" s="350"/>
    </row>
    <row r="16" spans="1:30" ht="9" customHeight="1" thickBot="1">
      <c r="A16" s="59"/>
      <c r="B16" s="5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73"/>
      <c r="AD16" s="74"/>
    </row>
    <row r="17" spans="1:30" s="76" customFormat="1" ht="37.5" customHeight="1" thickBot="1">
      <c r="A17" s="352" t="s">
        <v>23</v>
      </c>
      <c r="B17" s="353"/>
      <c r="C17" s="354" t="s">
        <v>99</v>
      </c>
      <c r="D17" s="355"/>
      <c r="E17" s="355"/>
      <c r="F17" s="355"/>
      <c r="G17" s="355"/>
      <c r="H17" s="355"/>
      <c r="I17" s="355"/>
      <c r="J17" s="355"/>
      <c r="K17" s="355"/>
      <c r="L17" s="355"/>
      <c r="M17" s="355"/>
      <c r="N17" s="355"/>
      <c r="O17" s="355"/>
      <c r="P17" s="355"/>
      <c r="Q17" s="356"/>
      <c r="R17" s="315" t="s">
        <v>25</v>
      </c>
      <c r="S17" s="316"/>
      <c r="T17" s="316"/>
      <c r="U17" s="316"/>
      <c r="V17" s="317"/>
      <c r="W17" s="357">
        <v>2</v>
      </c>
      <c r="X17" s="358"/>
      <c r="Y17" s="316" t="s">
        <v>26</v>
      </c>
      <c r="Z17" s="316"/>
      <c r="AA17" s="316"/>
      <c r="AB17" s="317"/>
      <c r="AC17" s="359">
        <v>0.15</v>
      </c>
      <c r="AD17" s="360"/>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15" t="s">
        <v>27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83"/>
      <c r="AF19" s="83"/>
    </row>
    <row r="20" spans="1:32" ht="31.5" customHeight="1" thickBot="1">
      <c r="A20" s="82"/>
      <c r="B20" s="60"/>
      <c r="C20" s="367" t="s">
        <v>28</v>
      </c>
      <c r="D20" s="368"/>
      <c r="E20" s="368"/>
      <c r="F20" s="368"/>
      <c r="G20" s="368"/>
      <c r="H20" s="368"/>
      <c r="I20" s="368"/>
      <c r="J20" s="368"/>
      <c r="K20" s="368"/>
      <c r="L20" s="368"/>
      <c r="M20" s="368"/>
      <c r="N20" s="368"/>
      <c r="O20" s="368"/>
      <c r="P20" s="369"/>
      <c r="Q20" s="370" t="s">
        <v>29</v>
      </c>
      <c r="R20" s="371"/>
      <c r="S20" s="371"/>
      <c r="T20" s="371"/>
      <c r="U20" s="371"/>
      <c r="V20" s="371"/>
      <c r="W20" s="371"/>
      <c r="X20" s="371"/>
      <c r="Y20" s="371"/>
      <c r="Z20" s="371"/>
      <c r="AA20" s="371"/>
      <c r="AB20" s="371"/>
      <c r="AC20" s="371"/>
      <c r="AD20" s="372"/>
      <c r="AE20" s="83"/>
      <c r="AF20" s="83"/>
    </row>
    <row r="21" spans="1:32" ht="31.5" customHeight="1" thickBot="1">
      <c r="A21" s="59"/>
      <c r="B21" s="54"/>
      <c r="C21" s="160" t="s">
        <v>8</v>
      </c>
      <c r="D21" s="161" t="s">
        <v>30</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8</v>
      </c>
      <c r="R21" s="161" t="s">
        <v>30</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73" t="s">
        <v>43</v>
      </c>
      <c r="B22" s="374"/>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32" ht="31.5" customHeight="1">
      <c r="A23" s="375" t="s">
        <v>44</v>
      </c>
      <c r="B23" s="376"/>
      <c r="C23" s="177"/>
      <c r="D23" s="176"/>
      <c r="E23" s="176"/>
      <c r="F23" s="176"/>
      <c r="G23" s="176"/>
      <c r="H23" s="176"/>
      <c r="I23" s="176"/>
      <c r="J23" s="176"/>
      <c r="K23" s="176"/>
      <c r="L23" s="176"/>
      <c r="M23" s="176"/>
      <c r="N23" s="176"/>
      <c r="O23" s="176">
        <f>SUM(C23:N23)</f>
        <v>0</v>
      </c>
      <c r="P23" s="195" t="str">
        <f>_xlfn.IFERROR(O23/(SUMIF(C23:N23,"&gt;0",C22:N22))," ")</f>
        <v> </v>
      </c>
      <c r="Q23" s="177">
        <v>218952500</v>
      </c>
      <c r="R23" s="176"/>
      <c r="S23" s="176"/>
      <c r="T23" s="176"/>
      <c r="U23" s="176"/>
      <c r="V23" s="176"/>
      <c r="W23" s="176"/>
      <c r="X23" s="176"/>
      <c r="Y23" s="176"/>
      <c r="Z23" s="176"/>
      <c r="AA23" s="176"/>
      <c r="AB23" s="176"/>
      <c r="AC23" s="176">
        <f>SUM(Q23:AB23)</f>
        <v>218952500</v>
      </c>
      <c r="AD23" s="185">
        <f>_xlfn.IFERROR(AC23/(SUMIF(Q23:AB23,"&gt;0",Q22:AB22))," ")</f>
        <v>0.7695978066976564</v>
      </c>
      <c r="AE23" s="3"/>
      <c r="AF23" s="3"/>
    </row>
    <row r="24" spans="1:32" ht="31.5" customHeight="1">
      <c r="A24" s="375" t="s">
        <v>45</v>
      </c>
      <c r="B24" s="376"/>
      <c r="C24" s="177">
        <v>5133518</v>
      </c>
      <c r="D24" s="176">
        <f>1000000+314120</f>
        <v>1314120</v>
      </c>
      <c r="E24" s="176">
        <v>2574687</v>
      </c>
      <c r="F24" s="176">
        <v>10000000</v>
      </c>
      <c r="G24" s="176"/>
      <c r="H24" s="176"/>
      <c r="I24" s="176"/>
      <c r="J24" s="176">
        <v>1650000</v>
      </c>
      <c r="K24" s="176"/>
      <c r="L24" s="176"/>
      <c r="M24" s="176"/>
      <c r="N24" s="176"/>
      <c r="O24" s="279">
        <f>SUM(C24:N24)</f>
        <v>20672325</v>
      </c>
      <c r="P24" s="181"/>
      <c r="Q24" s="177"/>
      <c r="R24" s="176">
        <v>15415000</v>
      </c>
      <c r="S24" s="176">
        <f>24462500+2850000</f>
        <v>27312500</v>
      </c>
      <c r="T24" s="176">
        <f aca="true" t="shared" si="0" ref="T24:AA24">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32" ht="31.5" customHeight="1" thickBot="1">
      <c r="A25" s="381" t="s">
        <v>46</v>
      </c>
      <c r="B25" s="382"/>
      <c r="C25" s="178">
        <v>7599885</v>
      </c>
      <c r="D25" s="179"/>
      <c r="E25" s="179"/>
      <c r="F25" s="179"/>
      <c r="G25" s="179"/>
      <c r="H25" s="179"/>
      <c r="I25" s="179"/>
      <c r="J25" s="179"/>
      <c r="K25" s="179"/>
      <c r="L25" s="179"/>
      <c r="M25" s="179"/>
      <c r="N25" s="179"/>
      <c r="O25" s="179">
        <f>SUM(C25:N25)</f>
        <v>7599885</v>
      </c>
      <c r="P25" s="184">
        <f>_xlfn.IFERROR(O25/(SUMIF(C25:N25,"&gt;0",C24:N24))," ")</f>
        <v>1.4804438203976298</v>
      </c>
      <c r="Q25" s="178"/>
      <c r="R25" s="179"/>
      <c r="S25" s="179"/>
      <c r="T25" s="179"/>
      <c r="U25" s="179"/>
      <c r="V25" s="179"/>
      <c r="W25" s="179"/>
      <c r="X25" s="179"/>
      <c r="Y25" s="179"/>
      <c r="Z25" s="179"/>
      <c r="AA25" s="179"/>
      <c r="AB25" s="179"/>
      <c r="AC25" s="179">
        <f>SUM(Q25:AB25)</f>
        <v>0</v>
      </c>
      <c r="AD25" s="186" t="str">
        <f>_xlfn.IFERROR(AC25/(SUMIF(Q25:AB25,"&gt;0",Q24:AB24))," ")</f>
        <v> </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83" t="s">
        <v>47</v>
      </c>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row>
    <row r="28" spans="1:30" ht="15" customHeight="1">
      <c r="A28" s="387" t="s">
        <v>48</v>
      </c>
      <c r="B28" s="389" t="s">
        <v>49</v>
      </c>
      <c r="C28" s="390"/>
      <c r="D28" s="376" t="s">
        <v>50</v>
      </c>
      <c r="E28" s="391"/>
      <c r="F28" s="391"/>
      <c r="G28" s="391"/>
      <c r="H28" s="391"/>
      <c r="I28" s="391"/>
      <c r="J28" s="391"/>
      <c r="K28" s="391"/>
      <c r="L28" s="391"/>
      <c r="M28" s="391"/>
      <c r="N28" s="391"/>
      <c r="O28" s="365"/>
      <c r="P28" s="364" t="s">
        <v>41</v>
      </c>
      <c r="Q28" s="364" t="s">
        <v>51</v>
      </c>
      <c r="R28" s="364"/>
      <c r="S28" s="364"/>
      <c r="T28" s="364"/>
      <c r="U28" s="364"/>
      <c r="V28" s="364"/>
      <c r="W28" s="364"/>
      <c r="X28" s="364"/>
      <c r="Y28" s="364"/>
      <c r="Z28" s="364"/>
      <c r="AA28" s="364"/>
      <c r="AB28" s="364"/>
      <c r="AC28" s="364"/>
      <c r="AD28" s="366"/>
    </row>
    <row r="29" spans="1:30" ht="27" customHeight="1">
      <c r="A29" s="388"/>
      <c r="B29" s="377"/>
      <c r="C29" s="379"/>
      <c r="D29" s="88" t="s">
        <v>8</v>
      </c>
      <c r="E29" s="88" t="s">
        <v>30</v>
      </c>
      <c r="F29" s="88" t="s">
        <v>31</v>
      </c>
      <c r="G29" s="88" t="s">
        <v>32</v>
      </c>
      <c r="H29" s="88" t="s">
        <v>33</v>
      </c>
      <c r="I29" s="88" t="s">
        <v>34</v>
      </c>
      <c r="J29" s="88" t="s">
        <v>35</v>
      </c>
      <c r="K29" s="88" t="s">
        <v>36</v>
      </c>
      <c r="L29" s="88" t="s">
        <v>37</v>
      </c>
      <c r="M29" s="88" t="s">
        <v>38</v>
      </c>
      <c r="N29" s="88" t="s">
        <v>39</v>
      </c>
      <c r="O29" s="88" t="s">
        <v>40</v>
      </c>
      <c r="P29" s="365"/>
      <c r="Q29" s="364"/>
      <c r="R29" s="364"/>
      <c r="S29" s="364"/>
      <c r="T29" s="364"/>
      <c r="U29" s="364"/>
      <c r="V29" s="364"/>
      <c r="W29" s="364"/>
      <c r="X29" s="364"/>
      <c r="Y29" s="364"/>
      <c r="Z29" s="364"/>
      <c r="AA29" s="364"/>
      <c r="AB29" s="364"/>
      <c r="AC29" s="364"/>
      <c r="AD29" s="366"/>
    </row>
    <row r="30" spans="1:30" ht="54.75" customHeight="1" thickBot="1">
      <c r="A30" s="85" t="str">
        <f>C17</f>
        <v>4 - Realizar el seguimiento de 2 Políticas Públicas lideradas por la Secretaría Distrital de la Mujer</v>
      </c>
      <c r="B30" s="399" t="s">
        <v>52</v>
      </c>
      <c r="C30" s="400"/>
      <c r="D30" s="89"/>
      <c r="E30" s="89"/>
      <c r="F30" s="89"/>
      <c r="G30" s="89"/>
      <c r="H30" s="89"/>
      <c r="I30" s="89"/>
      <c r="J30" s="89"/>
      <c r="K30" s="89"/>
      <c r="L30" s="89"/>
      <c r="M30" s="89"/>
      <c r="N30" s="89"/>
      <c r="O30" s="89"/>
      <c r="P30" s="86">
        <f>SUM(D30:O30)</f>
        <v>0</v>
      </c>
      <c r="Q30" s="401"/>
      <c r="R30" s="401"/>
      <c r="S30" s="401"/>
      <c r="T30" s="401"/>
      <c r="U30" s="401"/>
      <c r="V30" s="401"/>
      <c r="W30" s="401"/>
      <c r="X30" s="401"/>
      <c r="Y30" s="401"/>
      <c r="Z30" s="401"/>
      <c r="AA30" s="401"/>
      <c r="AB30" s="401"/>
      <c r="AC30" s="401"/>
      <c r="AD30" s="402"/>
    </row>
    <row r="31" spans="1:30" ht="45" customHeight="1">
      <c r="A31" s="306" t="s">
        <v>53</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8"/>
    </row>
    <row r="32" spans="1:41" ht="22.5" customHeight="1">
      <c r="A32" s="375" t="s">
        <v>54</v>
      </c>
      <c r="B32" s="364" t="s">
        <v>55</v>
      </c>
      <c r="C32" s="364" t="s">
        <v>49</v>
      </c>
      <c r="D32" s="364" t="s">
        <v>56</v>
      </c>
      <c r="E32" s="364"/>
      <c r="F32" s="364"/>
      <c r="G32" s="364"/>
      <c r="H32" s="364"/>
      <c r="I32" s="364"/>
      <c r="J32" s="364"/>
      <c r="K32" s="364"/>
      <c r="L32" s="364"/>
      <c r="M32" s="364"/>
      <c r="N32" s="364"/>
      <c r="O32" s="364"/>
      <c r="P32" s="364"/>
      <c r="Q32" s="364" t="s">
        <v>57</v>
      </c>
      <c r="R32" s="364"/>
      <c r="S32" s="364"/>
      <c r="T32" s="364"/>
      <c r="U32" s="364"/>
      <c r="V32" s="364"/>
      <c r="W32" s="364"/>
      <c r="X32" s="364"/>
      <c r="Y32" s="364"/>
      <c r="Z32" s="364"/>
      <c r="AA32" s="364"/>
      <c r="AB32" s="364"/>
      <c r="AC32" s="364"/>
      <c r="AD32" s="366"/>
      <c r="AG32" s="87"/>
      <c r="AH32" s="87"/>
      <c r="AI32" s="87"/>
      <c r="AJ32" s="87"/>
      <c r="AK32" s="87"/>
      <c r="AL32" s="87"/>
      <c r="AM32" s="87"/>
      <c r="AN32" s="87"/>
      <c r="AO32" s="87"/>
    </row>
    <row r="33" spans="1:41" ht="27" customHeight="1">
      <c r="A33" s="375"/>
      <c r="B33" s="364"/>
      <c r="C33" s="403"/>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4" t="s">
        <v>58</v>
      </c>
      <c r="R33" s="364"/>
      <c r="S33" s="364"/>
      <c r="T33" s="364" t="s">
        <v>59</v>
      </c>
      <c r="U33" s="364"/>
      <c r="V33" s="364"/>
      <c r="W33" s="377" t="s">
        <v>60</v>
      </c>
      <c r="X33" s="378"/>
      <c r="Y33" s="378"/>
      <c r="Z33" s="379"/>
      <c r="AA33" s="377" t="s">
        <v>61</v>
      </c>
      <c r="AB33" s="378"/>
      <c r="AC33" s="378"/>
      <c r="AD33" s="380"/>
      <c r="AG33" s="87"/>
      <c r="AH33" s="87"/>
      <c r="AI33" s="87"/>
      <c r="AJ33" s="87"/>
      <c r="AK33" s="87"/>
      <c r="AL33" s="87"/>
      <c r="AM33" s="87"/>
      <c r="AN33" s="87"/>
      <c r="AO33" s="87"/>
    </row>
    <row r="34" spans="1:41" ht="45" customHeight="1">
      <c r="A34" s="423" t="str">
        <f>A30</f>
        <v>4 - Realizar el seguimiento de 2 Políticas Públicas lideradas por la Secretaría Distrital de la Mujer</v>
      </c>
      <c r="B34" s="425">
        <v>0.15</v>
      </c>
      <c r="C34" s="247" t="s">
        <v>62</v>
      </c>
      <c r="D34" s="248">
        <v>2</v>
      </c>
      <c r="E34" s="248">
        <v>2</v>
      </c>
      <c r="F34" s="248">
        <v>2</v>
      </c>
      <c r="G34" s="248">
        <v>2</v>
      </c>
      <c r="H34" s="248">
        <v>2</v>
      </c>
      <c r="I34" s="248">
        <v>2</v>
      </c>
      <c r="J34" s="248">
        <v>2</v>
      </c>
      <c r="K34" s="248">
        <v>2</v>
      </c>
      <c r="L34" s="248">
        <v>2</v>
      </c>
      <c r="M34" s="248">
        <v>2</v>
      </c>
      <c r="N34" s="248">
        <v>2</v>
      </c>
      <c r="O34" s="248">
        <v>2</v>
      </c>
      <c r="P34" s="249">
        <v>2</v>
      </c>
      <c r="Q34" s="397" t="s">
        <v>100</v>
      </c>
      <c r="R34" s="393"/>
      <c r="S34" s="394"/>
      <c r="T34" s="444" t="s">
        <v>101</v>
      </c>
      <c r="U34" s="392"/>
      <c r="V34" s="445"/>
      <c r="W34" s="397" t="s">
        <v>64</v>
      </c>
      <c r="X34" s="393"/>
      <c r="Y34" s="393"/>
      <c r="Z34" s="394"/>
      <c r="AA34" s="397" t="s">
        <v>102</v>
      </c>
      <c r="AB34" s="393"/>
      <c r="AC34" s="393"/>
      <c r="AD34" s="410"/>
      <c r="AG34" s="87"/>
      <c r="AH34" s="87"/>
      <c r="AI34" s="87"/>
      <c r="AJ34" s="87"/>
      <c r="AK34" s="87"/>
      <c r="AL34" s="87"/>
      <c r="AM34" s="87"/>
      <c r="AN34" s="87"/>
      <c r="AO34" s="87"/>
    </row>
    <row r="35" spans="1:41" ht="45" customHeight="1" thickBot="1">
      <c r="A35" s="424"/>
      <c r="B35" s="426"/>
      <c r="C35" s="250" t="s">
        <v>66</v>
      </c>
      <c r="D35" s="272">
        <v>2</v>
      </c>
      <c r="E35" s="251"/>
      <c r="F35" s="251"/>
      <c r="G35" s="252"/>
      <c r="H35" s="252"/>
      <c r="I35" s="252"/>
      <c r="J35" s="252"/>
      <c r="K35" s="252"/>
      <c r="L35" s="252"/>
      <c r="M35" s="252"/>
      <c r="N35" s="252"/>
      <c r="O35" s="252"/>
      <c r="P35" s="253">
        <v>0</v>
      </c>
      <c r="Q35" s="398"/>
      <c r="R35" s="395"/>
      <c r="S35" s="396"/>
      <c r="T35" s="446"/>
      <c r="U35" s="447"/>
      <c r="V35" s="448"/>
      <c r="W35" s="398"/>
      <c r="X35" s="395"/>
      <c r="Y35" s="395"/>
      <c r="Z35" s="396"/>
      <c r="AA35" s="398"/>
      <c r="AB35" s="395"/>
      <c r="AC35" s="395"/>
      <c r="AD35" s="411"/>
      <c r="AE35" s="49"/>
      <c r="AG35" s="87"/>
      <c r="AH35" s="87"/>
      <c r="AI35" s="87"/>
      <c r="AJ35" s="87"/>
      <c r="AK35" s="87"/>
      <c r="AL35" s="87"/>
      <c r="AM35" s="87"/>
      <c r="AN35" s="87"/>
      <c r="AO35" s="87"/>
    </row>
    <row r="36" spans="1:41" ht="25.5" customHeight="1">
      <c r="A36" s="412" t="s">
        <v>67</v>
      </c>
      <c r="B36" s="414" t="s">
        <v>68</v>
      </c>
      <c r="C36" s="416" t="s">
        <v>69</v>
      </c>
      <c r="D36" s="416"/>
      <c r="E36" s="416"/>
      <c r="F36" s="416"/>
      <c r="G36" s="416"/>
      <c r="H36" s="416"/>
      <c r="I36" s="416"/>
      <c r="J36" s="416"/>
      <c r="K36" s="416"/>
      <c r="L36" s="416"/>
      <c r="M36" s="416"/>
      <c r="N36" s="416"/>
      <c r="O36" s="416"/>
      <c r="P36" s="416"/>
      <c r="Q36" s="417" t="s">
        <v>70</v>
      </c>
      <c r="R36" s="418"/>
      <c r="S36" s="418"/>
      <c r="T36" s="418"/>
      <c r="U36" s="418"/>
      <c r="V36" s="418"/>
      <c r="W36" s="418"/>
      <c r="X36" s="418"/>
      <c r="Y36" s="418"/>
      <c r="Z36" s="418"/>
      <c r="AA36" s="418"/>
      <c r="AB36" s="418"/>
      <c r="AC36" s="418"/>
      <c r="AD36" s="419"/>
      <c r="AG36" s="87"/>
      <c r="AH36" s="87"/>
      <c r="AI36" s="87"/>
      <c r="AJ36" s="87"/>
      <c r="AK36" s="87"/>
      <c r="AL36" s="87"/>
      <c r="AM36" s="87"/>
      <c r="AN36" s="87"/>
      <c r="AO36" s="87"/>
    </row>
    <row r="37" spans="1:41" ht="25.5" customHeight="1">
      <c r="A37" s="413"/>
      <c r="B37" s="415"/>
      <c r="C37" s="254" t="s">
        <v>71</v>
      </c>
      <c r="D37" s="254" t="s">
        <v>72</v>
      </c>
      <c r="E37" s="254" t="s">
        <v>73</v>
      </c>
      <c r="F37" s="254" t="s">
        <v>74</v>
      </c>
      <c r="G37" s="254" t="s">
        <v>75</v>
      </c>
      <c r="H37" s="254" t="s">
        <v>76</v>
      </c>
      <c r="I37" s="254" t="s">
        <v>77</v>
      </c>
      <c r="J37" s="254" t="s">
        <v>78</v>
      </c>
      <c r="K37" s="254" t="s">
        <v>79</v>
      </c>
      <c r="L37" s="254" t="s">
        <v>80</v>
      </c>
      <c r="M37" s="254" t="s">
        <v>81</v>
      </c>
      <c r="N37" s="254" t="s">
        <v>82</v>
      </c>
      <c r="O37" s="254" t="s">
        <v>83</v>
      </c>
      <c r="P37" s="254" t="s">
        <v>84</v>
      </c>
      <c r="Q37" s="420" t="s">
        <v>85</v>
      </c>
      <c r="R37" s="421"/>
      <c r="S37" s="421"/>
      <c r="T37" s="421"/>
      <c r="U37" s="421"/>
      <c r="V37" s="421"/>
      <c r="W37" s="421"/>
      <c r="X37" s="421"/>
      <c r="Y37" s="421"/>
      <c r="Z37" s="421"/>
      <c r="AA37" s="421"/>
      <c r="AB37" s="421"/>
      <c r="AC37" s="421"/>
      <c r="AD37" s="422"/>
      <c r="AG37" s="94"/>
      <c r="AH37" s="94"/>
      <c r="AI37" s="94"/>
      <c r="AJ37" s="94"/>
      <c r="AK37" s="94"/>
      <c r="AL37" s="94"/>
      <c r="AM37" s="94"/>
      <c r="AN37" s="94"/>
      <c r="AO37" s="94"/>
    </row>
    <row r="38" spans="1:41" ht="89.25" customHeight="1">
      <c r="A38" s="431" t="s">
        <v>103</v>
      </c>
      <c r="B38" s="433">
        <v>8</v>
      </c>
      <c r="C38" s="247" t="s">
        <v>62</v>
      </c>
      <c r="D38" s="255">
        <v>0.05</v>
      </c>
      <c r="E38" s="255">
        <v>0.08</v>
      </c>
      <c r="F38" s="255">
        <v>0.08</v>
      </c>
      <c r="G38" s="255">
        <v>0.09</v>
      </c>
      <c r="H38" s="255">
        <v>0.08</v>
      </c>
      <c r="I38" s="255">
        <v>0.08</v>
      </c>
      <c r="J38" s="255">
        <v>0.09</v>
      </c>
      <c r="K38" s="255">
        <v>0.09</v>
      </c>
      <c r="L38" s="255">
        <v>0.09</v>
      </c>
      <c r="M38" s="255">
        <v>0.09</v>
      </c>
      <c r="N38" s="255">
        <v>0.09</v>
      </c>
      <c r="O38" s="255">
        <v>0.09</v>
      </c>
      <c r="P38" s="257">
        <f>SUM(D38:O38)</f>
        <v>0.9999999999999999</v>
      </c>
      <c r="Q38" s="404" t="s">
        <v>104</v>
      </c>
      <c r="R38" s="405"/>
      <c r="S38" s="405"/>
      <c r="T38" s="405"/>
      <c r="U38" s="405"/>
      <c r="V38" s="405"/>
      <c r="W38" s="405"/>
      <c r="X38" s="405"/>
      <c r="Y38" s="405"/>
      <c r="Z38" s="405"/>
      <c r="AA38" s="405"/>
      <c r="AB38" s="405"/>
      <c r="AC38" s="405"/>
      <c r="AD38" s="406"/>
      <c r="AE38" s="97"/>
      <c r="AG38" s="98"/>
      <c r="AH38" s="98"/>
      <c r="AI38" s="98"/>
      <c r="AJ38" s="98"/>
      <c r="AK38" s="98"/>
      <c r="AL38" s="98"/>
      <c r="AM38" s="98"/>
      <c r="AN38" s="98"/>
      <c r="AO38" s="98"/>
    </row>
    <row r="39" spans="1:31" ht="122.25" customHeight="1">
      <c r="A39" s="432"/>
      <c r="B39" s="434"/>
      <c r="C39" s="258" t="s">
        <v>66</v>
      </c>
      <c r="D39" s="259">
        <v>0.05</v>
      </c>
      <c r="E39" s="259"/>
      <c r="F39" s="259"/>
      <c r="G39" s="259"/>
      <c r="H39" s="259"/>
      <c r="I39" s="259"/>
      <c r="J39" s="259"/>
      <c r="K39" s="259"/>
      <c r="L39" s="259"/>
      <c r="M39" s="259"/>
      <c r="N39" s="259"/>
      <c r="O39" s="259"/>
      <c r="P39" s="260">
        <f>SUM(D39:O39)</f>
        <v>0.05</v>
      </c>
      <c r="Q39" s="407"/>
      <c r="R39" s="408"/>
      <c r="S39" s="408"/>
      <c r="T39" s="408"/>
      <c r="U39" s="408"/>
      <c r="V39" s="408"/>
      <c r="W39" s="408"/>
      <c r="X39" s="408"/>
      <c r="Y39" s="408"/>
      <c r="Z39" s="408"/>
      <c r="AA39" s="408"/>
      <c r="AB39" s="408"/>
      <c r="AC39" s="408"/>
      <c r="AD39" s="409"/>
      <c r="AE39" s="97"/>
    </row>
    <row r="40" spans="1:31" ht="66.75" customHeight="1">
      <c r="A40" s="449" t="s">
        <v>105</v>
      </c>
      <c r="B40" s="435">
        <v>7</v>
      </c>
      <c r="C40" s="261" t="s">
        <v>62</v>
      </c>
      <c r="D40" s="255">
        <v>0.05</v>
      </c>
      <c r="E40" s="255">
        <v>0.08</v>
      </c>
      <c r="F40" s="255">
        <v>0.08</v>
      </c>
      <c r="G40" s="255">
        <v>0.09</v>
      </c>
      <c r="H40" s="255">
        <v>0.08</v>
      </c>
      <c r="I40" s="255">
        <v>0.08</v>
      </c>
      <c r="J40" s="255">
        <v>0.09</v>
      </c>
      <c r="K40" s="255">
        <v>0.09</v>
      </c>
      <c r="L40" s="255">
        <v>0.09</v>
      </c>
      <c r="M40" s="255">
        <v>0.09</v>
      </c>
      <c r="N40" s="255">
        <v>0.09</v>
      </c>
      <c r="O40" s="255">
        <v>0.09</v>
      </c>
      <c r="P40" s="260">
        <f>SUM(D40:O40)</f>
        <v>0.9999999999999999</v>
      </c>
      <c r="Q40" s="450" t="s">
        <v>106</v>
      </c>
      <c r="R40" s="451"/>
      <c r="S40" s="451"/>
      <c r="T40" s="451"/>
      <c r="U40" s="451"/>
      <c r="V40" s="451"/>
      <c r="W40" s="451"/>
      <c r="X40" s="451"/>
      <c r="Y40" s="451"/>
      <c r="Z40" s="451"/>
      <c r="AA40" s="451"/>
      <c r="AB40" s="451"/>
      <c r="AC40" s="451"/>
      <c r="AD40" s="452"/>
      <c r="AE40" s="97"/>
    </row>
    <row r="41" spans="1:31" ht="66.75" customHeight="1" thickBot="1">
      <c r="A41" s="437"/>
      <c r="B41" s="438"/>
      <c r="C41" s="250" t="s">
        <v>66</v>
      </c>
      <c r="D41" s="268">
        <v>0.05</v>
      </c>
      <c r="E41" s="268"/>
      <c r="F41" s="268"/>
      <c r="G41" s="268"/>
      <c r="H41" s="268"/>
      <c r="I41" s="268"/>
      <c r="J41" s="268"/>
      <c r="K41" s="268"/>
      <c r="L41" s="269"/>
      <c r="M41" s="269"/>
      <c r="N41" s="269"/>
      <c r="O41" s="269"/>
      <c r="P41" s="270">
        <f>SUM(D41:O41)</f>
        <v>0.05</v>
      </c>
      <c r="Q41" s="453"/>
      <c r="R41" s="454"/>
      <c r="S41" s="454"/>
      <c r="T41" s="454"/>
      <c r="U41" s="454"/>
      <c r="V41" s="454"/>
      <c r="W41" s="454"/>
      <c r="X41" s="454"/>
      <c r="Y41" s="454"/>
      <c r="Z41" s="454"/>
      <c r="AA41" s="454"/>
      <c r="AB41" s="454"/>
      <c r="AC41" s="454"/>
      <c r="AD41" s="455"/>
      <c r="AE41" s="97"/>
    </row>
    <row r="42" spans="1:30" ht="28.5" customHeight="1">
      <c r="A42" s="271" t="s">
        <v>98</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row>
    <row r="43" ht="66.75" customHeight="1"/>
  </sheetData>
  <sheetProtection/>
  <mergeCells count="76">
    <mergeCell ref="T34:V35"/>
    <mergeCell ref="A40:A41"/>
    <mergeCell ref="B40:B41"/>
    <mergeCell ref="Q40:AD41"/>
    <mergeCell ref="A36:A37"/>
    <mergeCell ref="B36:B37"/>
    <mergeCell ref="C36:P36"/>
    <mergeCell ref="Q36:AD36"/>
    <mergeCell ref="Q37:AD37"/>
    <mergeCell ref="W33:Z33"/>
    <mergeCell ref="AA33:AD33"/>
    <mergeCell ref="B34:B35"/>
    <mergeCell ref="A38:A39"/>
    <mergeCell ref="B38:B39"/>
    <mergeCell ref="Q38:AD39"/>
    <mergeCell ref="W34:Z35"/>
    <mergeCell ref="AA34:AD35"/>
    <mergeCell ref="A34:A35"/>
    <mergeCell ref="Q34:S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19:AD19"/>
    <mergeCell ref="C20:P20"/>
    <mergeCell ref="Q20:AD20"/>
    <mergeCell ref="A22:B22"/>
    <mergeCell ref="A23:B23"/>
    <mergeCell ref="AA15:AD15"/>
    <mergeCell ref="C16:AB16"/>
    <mergeCell ref="A17:B17"/>
    <mergeCell ref="C17:Q17"/>
    <mergeCell ref="R17:V17"/>
    <mergeCell ref="O9:P9"/>
    <mergeCell ref="W17:X17"/>
    <mergeCell ref="Y17:AB17"/>
    <mergeCell ref="AC17:AD17"/>
    <mergeCell ref="A15:B15"/>
    <mergeCell ref="C15:K15"/>
    <mergeCell ref="L15:Q15"/>
    <mergeCell ref="R15:X15"/>
    <mergeCell ref="Y15:Z15"/>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1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0" zoomScaleNormal="70" zoomScalePageLayoutView="0" workbookViewId="0" topLeftCell="D18">
      <selection activeCell="O22" sqref="O22:O24"/>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282"/>
      <c r="B1" s="285"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300" t="s">
        <v>1</v>
      </c>
      <c r="AC1" s="301"/>
      <c r="AD1" s="302"/>
    </row>
    <row r="2" spans="1:30" ht="30.75" customHeight="1" thickBot="1">
      <c r="A2" s="283"/>
      <c r="B2" s="285" t="s">
        <v>2</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303" t="s">
        <v>3</v>
      </c>
      <c r="AC2" s="304"/>
      <c r="AD2" s="305"/>
    </row>
    <row r="3" spans="1:30" ht="24" customHeight="1">
      <c r="A3" s="283"/>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03" t="s">
        <v>5</v>
      </c>
      <c r="AC3" s="304"/>
      <c r="AD3" s="305"/>
    </row>
    <row r="4" spans="1:30" ht="21.75" customHeight="1" thickBot="1">
      <c r="A4" s="284"/>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12" t="s">
        <v>6</v>
      </c>
      <c r="AC4" s="313"/>
      <c r="AD4" s="314"/>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21" t="s">
        <v>7</v>
      </c>
      <c r="B7" s="322"/>
      <c r="C7" s="336" t="s">
        <v>8</v>
      </c>
      <c r="D7" s="321" t="s">
        <v>9</v>
      </c>
      <c r="E7" s="339"/>
      <c r="F7" s="339"/>
      <c r="G7" s="339"/>
      <c r="H7" s="322"/>
      <c r="I7" s="342">
        <v>44957</v>
      </c>
      <c r="J7" s="343"/>
      <c r="K7" s="321" t="s">
        <v>10</v>
      </c>
      <c r="L7" s="322"/>
      <c r="M7" s="294" t="s">
        <v>11</v>
      </c>
      <c r="N7" s="295"/>
      <c r="O7" s="288"/>
      <c r="P7" s="289"/>
      <c r="Q7" s="54"/>
      <c r="R7" s="54"/>
      <c r="S7" s="54"/>
      <c r="T7" s="54"/>
      <c r="U7" s="54"/>
      <c r="V7" s="54"/>
      <c r="W7" s="54"/>
      <c r="X7" s="54"/>
      <c r="Y7" s="54"/>
      <c r="Z7" s="55"/>
      <c r="AA7" s="54"/>
      <c r="AB7" s="54"/>
      <c r="AC7" s="60"/>
      <c r="AD7" s="61"/>
    </row>
    <row r="8" spans="1:30" ht="15">
      <c r="A8" s="323"/>
      <c r="B8" s="324"/>
      <c r="C8" s="337"/>
      <c r="D8" s="323"/>
      <c r="E8" s="340"/>
      <c r="F8" s="340"/>
      <c r="G8" s="340"/>
      <c r="H8" s="324"/>
      <c r="I8" s="344"/>
      <c r="J8" s="345"/>
      <c r="K8" s="323"/>
      <c r="L8" s="324"/>
      <c r="M8" s="290" t="s">
        <v>12</v>
      </c>
      <c r="N8" s="291"/>
      <c r="O8" s="292"/>
      <c r="P8" s="293"/>
      <c r="Q8" s="54"/>
      <c r="R8" s="54"/>
      <c r="S8" s="54"/>
      <c r="T8" s="54"/>
      <c r="U8" s="54"/>
      <c r="V8" s="54"/>
      <c r="W8" s="54"/>
      <c r="X8" s="54"/>
      <c r="Y8" s="54"/>
      <c r="Z8" s="55"/>
      <c r="AA8" s="54"/>
      <c r="AB8" s="54"/>
      <c r="AC8" s="60"/>
      <c r="AD8" s="61"/>
    </row>
    <row r="9" spans="1:30" ht="15.75" thickBot="1">
      <c r="A9" s="325"/>
      <c r="B9" s="326"/>
      <c r="C9" s="338"/>
      <c r="D9" s="325"/>
      <c r="E9" s="341"/>
      <c r="F9" s="341"/>
      <c r="G9" s="341"/>
      <c r="H9" s="326"/>
      <c r="I9" s="346"/>
      <c r="J9" s="347"/>
      <c r="K9" s="325"/>
      <c r="L9" s="326"/>
      <c r="M9" s="296" t="s">
        <v>13</v>
      </c>
      <c r="N9" s="297"/>
      <c r="O9" s="298" t="s">
        <v>14</v>
      </c>
      <c r="P9" s="299"/>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21" t="s">
        <v>15</v>
      </c>
      <c r="B11" s="322"/>
      <c r="C11" s="327" t="s">
        <v>16</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9"/>
    </row>
    <row r="12" spans="1:30" ht="15" customHeight="1">
      <c r="A12" s="323"/>
      <c r="B12" s="324"/>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row>
    <row r="13" spans="1:30" ht="15" customHeight="1" thickBot="1">
      <c r="A13" s="325"/>
      <c r="B13" s="326"/>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52" t="s">
        <v>17</v>
      </c>
      <c r="B15" s="353"/>
      <c r="C15" s="361" t="s">
        <v>18</v>
      </c>
      <c r="D15" s="362"/>
      <c r="E15" s="362"/>
      <c r="F15" s="362"/>
      <c r="G15" s="362"/>
      <c r="H15" s="362"/>
      <c r="I15" s="362"/>
      <c r="J15" s="362"/>
      <c r="K15" s="363"/>
      <c r="L15" s="315" t="s">
        <v>19</v>
      </c>
      <c r="M15" s="316"/>
      <c r="N15" s="316"/>
      <c r="O15" s="316"/>
      <c r="P15" s="316"/>
      <c r="Q15" s="317"/>
      <c r="R15" s="318" t="s">
        <v>20</v>
      </c>
      <c r="S15" s="319"/>
      <c r="T15" s="319"/>
      <c r="U15" s="319"/>
      <c r="V15" s="319"/>
      <c r="W15" s="319"/>
      <c r="X15" s="320"/>
      <c r="Y15" s="315" t="s">
        <v>21</v>
      </c>
      <c r="Z15" s="317"/>
      <c r="AA15" s="348" t="s">
        <v>22</v>
      </c>
      <c r="AB15" s="349"/>
      <c r="AC15" s="349"/>
      <c r="AD15" s="350"/>
    </row>
    <row r="16" spans="1:30" ht="9" customHeight="1" thickBot="1">
      <c r="A16" s="59"/>
      <c r="B16" s="5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73"/>
      <c r="AD16" s="74"/>
    </row>
    <row r="17" spans="1:30" s="76" customFormat="1" ht="37.5" customHeight="1" thickBot="1">
      <c r="A17" s="352" t="s">
        <v>23</v>
      </c>
      <c r="B17" s="353"/>
      <c r="C17" s="354" t="s">
        <v>107</v>
      </c>
      <c r="D17" s="355"/>
      <c r="E17" s="355"/>
      <c r="F17" s="355"/>
      <c r="G17" s="355"/>
      <c r="H17" s="355"/>
      <c r="I17" s="355"/>
      <c r="J17" s="355"/>
      <c r="K17" s="355"/>
      <c r="L17" s="355"/>
      <c r="M17" s="355"/>
      <c r="N17" s="355"/>
      <c r="O17" s="355"/>
      <c r="P17" s="355"/>
      <c r="Q17" s="356"/>
      <c r="R17" s="315" t="s">
        <v>25</v>
      </c>
      <c r="S17" s="316"/>
      <c r="T17" s="316"/>
      <c r="U17" s="316"/>
      <c r="V17" s="317"/>
      <c r="W17" s="456">
        <v>1</v>
      </c>
      <c r="X17" s="457"/>
      <c r="Y17" s="316" t="s">
        <v>26</v>
      </c>
      <c r="Z17" s="316"/>
      <c r="AA17" s="316"/>
      <c r="AB17" s="317"/>
      <c r="AC17" s="359">
        <v>0.2</v>
      </c>
      <c r="AD17" s="360"/>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15" t="s">
        <v>27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83"/>
      <c r="AF19" s="83"/>
    </row>
    <row r="20" spans="1:32" ht="31.5" customHeight="1" thickBot="1">
      <c r="A20" s="82"/>
      <c r="B20" s="60"/>
      <c r="C20" s="367" t="s">
        <v>28</v>
      </c>
      <c r="D20" s="368"/>
      <c r="E20" s="368"/>
      <c r="F20" s="368"/>
      <c r="G20" s="368"/>
      <c r="H20" s="368"/>
      <c r="I20" s="368"/>
      <c r="J20" s="368"/>
      <c r="K20" s="368"/>
      <c r="L20" s="368"/>
      <c r="M20" s="368"/>
      <c r="N20" s="368"/>
      <c r="O20" s="368"/>
      <c r="P20" s="369"/>
      <c r="Q20" s="370" t="s">
        <v>29</v>
      </c>
      <c r="R20" s="371"/>
      <c r="S20" s="371"/>
      <c r="T20" s="371"/>
      <c r="U20" s="371"/>
      <c r="V20" s="371"/>
      <c r="W20" s="371"/>
      <c r="X20" s="371"/>
      <c r="Y20" s="371"/>
      <c r="Z20" s="371"/>
      <c r="AA20" s="371"/>
      <c r="AB20" s="371"/>
      <c r="AC20" s="371"/>
      <c r="AD20" s="372"/>
      <c r="AE20" s="83"/>
      <c r="AF20" s="83"/>
    </row>
    <row r="21" spans="1:32" ht="31.5" customHeight="1" thickBot="1">
      <c r="A21" s="59"/>
      <c r="B21" s="54"/>
      <c r="C21" s="160" t="s">
        <v>8</v>
      </c>
      <c r="D21" s="161" t="s">
        <v>30</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8</v>
      </c>
      <c r="R21" s="161" t="s">
        <v>30</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73" t="s">
        <v>43</v>
      </c>
      <c r="B22" s="374"/>
      <c r="C22" s="280">
        <v>4417174</v>
      </c>
      <c r="D22" s="180"/>
      <c r="E22" s="180"/>
      <c r="F22" s="180"/>
      <c r="G22" s="180"/>
      <c r="H22" s="180"/>
      <c r="I22" s="180"/>
      <c r="J22" s="180"/>
      <c r="K22" s="180"/>
      <c r="L22" s="180"/>
      <c r="M22" s="180"/>
      <c r="N22" s="180"/>
      <c r="O22" s="281">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32" ht="31.5" customHeight="1">
      <c r="A23" s="375" t="s">
        <v>44</v>
      </c>
      <c r="B23" s="376"/>
      <c r="C23" s="177"/>
      <c r="D23" s="176"/>
      <c r="E23" s="176"/>
      <c r="F23" s="176"/>
      <c r="G23" s="176"/>
      <c r="H23" s="176"/>
      <c r="I23" s="176"/>
      <c r="J23" s="176"/>
      <c r="K23" s="176"/>
      <c r="L23" s="176"/>
      <c r="M23" s="176"/>
      <c r="N23" s="176"/>
      <c r="O23" s="279">
        <f>SUM(C23:N23)</f>
        <v>0</v>
      </c>
      <c r="P23" s="195" t="str">
        <f>_xlfn.IFERROR(O23/(SUMIF(C23:N23,"&gt;0",C22:N22))," ")</f>
        <v> </v>
      </c>
      <c r="Q23" s="177">
        <v>76410000</v>
      </c>
      <c r="R23" s="176"/>
      <c r="S23" s="176"/>
      <c r="T23" s="176"/>
      <c r="U23" s="176"/>
      <c r="V23" s="176"/>
      <c r="W23" s="176"/>
      <c r="X23" s="176"/>
      <c r="Y23" s="176"/>
      <c r="Z23" s="176"/>
      <c r="AA23" s="176"/>
      <c r="AB23" s="176"/>
      <c r="AC23" s="176">
        <f>SUM(Q23:AB23)</f>
        <v>76410000</v>
      </c>
      <c r="AD23" s="185">
        <f>_xlfn.IFERROR(AC23/(SUMIF(Q23:AB23,"&gt;0",Q22:AB22))," ")</f>
        <v>1</v>
      </c>
      <c r="AE23" s="3"/>
      <c r="AF23" s="3"/>
    </row>
    <row r="24" spans="1:32" ht="31.5" customHeight="1">
      <c r="A24" s="375" t="s">
        <v>45</v>
      </c>
      <c r="B24" s="376"/>
      <c r="C24" s="177">
        <v>812468</v>
      </c>
      <c r="D24" s="176">
        <f>1000000+104706</f>
        <v>1104706</v>
      </c>
      <c r="E24" s="176"/>
      <c r="F24" s="176">
        <v>2500000</v>
      </c>
      <c r="G24" s="176"/>
      <c r="H24" s="176"/>
      <c r="I24" s="176"/>
      <c r="J24" s="176"/>
      <c r="K24" s="176"/>
      <c r="L24" s="176"/>
      <c r="M24" s="176"/>
      <c r="N24" s="176"/>
      <c r="O24" s="279">
        <f>SUM(C24:N24)</f>
        <v>4417174</v>
      </c>
      <c r="P24" s="181"/>
      <c r="Q24" s="177"/>
      <c r="R24" s="176">
        <v>6367500</v>
      </c>
      <c r="S24" s="176">
        <f>6367500+46865000</f>
        <v>53232500</v>
      </c>
      <c r="T24" s="176">
        <f aca="true" t="shared" si="0" ref="T24:AA24">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32" ht="31.5" customHeight="1" thickBot="1">
      <c r="A25" s="381" t="s">
        <v>46</v>
      </c>
      <c r="B25" s="382"/>
      <c r="C25" s="178">
        <v>866628</v>
      </c>
      <c r="D25" s="179"/>
      <c r="E25" s="179"/>
      <c r="F25" s="179"/>
      <c r="G25" s="179"/>
      <c r="H25" s="179"/>
      <c r="I25" s="179"/>
      <c r="J25" s="179"/>
      <c r="K25" s="179"/>
      <c r="L25" s="179"/>
      <c r="M25" s="179"/>
      <c r="N25" s="179"/>
      <c r="O25" s="179">
        <f>SUM(C25:N25)</f>
        <v>866628</v>
      </c>
      <c r="P25" s="184">
        <f>_xlfn.IFERROR(O25/(SUMIF(C25:N25,"&gt;0",C24:N24))," ")</f>
        <v>1.0666610869597326</v>
      </c>
      <c r="Q25" s="178"/>
      <c r="R25" s="179"/>
      <c r="S25" s="179"/>
      <c r="T25" s="179"/>
      <c r="U25" s="179"/>
      <c r="V25" s="179"/>
      <c r="W25" s="179"/>
      <c r="X25" s="179"/>
      <c r="Y25" s="179"/>
      <c r="Z25" s="179"/>
      <c r="AA25" s="179"/>
      <c r="AB25" s="179"/>
      <c r="AC25" s="179">
        <f>SUM(Q25:AB25)</f>
        <v>0</v>
      </c>
      <c r="AD25" s="186" t="str">
        <f>_xlfn.IFERROR(AC25/(SUMIF(Q25:AB25,"&gt;0",Q24:AB24))," ")</f>
        <v> </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83" t="s">
        <v>47</v>
      </c>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row>
    <row r="28" spans="1:30" ht="15" customHeight="1">
      <c r="A28" s="387" t="s">
        <v>48</v>
      </c>
      <c r="B28" s="389" t="s">
        <v>49</v>
      </c>
      <c r="C28" s="390"/>
      <c r="D28" s="376" t="s">
        <v>50</v>
      </c>
      <c r="E28" s="391"/>
      <c r="F28" s="391"/>
      <c r="G28" s="391"/>
      <c r="H28" s="391"/>
      <c r="I28" s="391"/>
      <c r="J28" s="391"/>
      <c r="K28" s="391"/>
      <c r="L28" s="391"/>
      <c r="M28" s="391"/>
      <c r="N28" s="391"/>
      <c r="O28" s="365"/>
      <c r="P28" s="364" t="s">
        <v>41</v>
      </c>
      <c r="Q28" s="364" t="s">
        <v>51</v>
      </c>
      <c r="R28" s="364"/>
      <c r="S28" s="364"/>
      <c r="T28" s="364"/>
      <c r="U28" s="364"/>
      <c r="V28" s="364"/>
      <c r="W28" s="364"/>
      <c r="X28" s="364"/>
      <c r="Y28" s="364"/>
      <c r="Z28" s="364"/>
      <c r="AA28" s="364"/>
      <c r="AB28" s="364"/>
      <c r="AC28" s="364"/>
      <c r="AD28" s="366"/>
    </row>
    <row r="29" spans="1:30" ht="27" customHeight="1">
      <c r="A29" s="388"/>
      <c r="B29" s="377"/>
      <c r="C29" s="379"/>
      <c r="D29" s="88" t="s">
        <v>8</v>
      </c>
      <c r="E29" s="88" t="s">
        <v>30</v>
      </c>
      <c r="F29" s="88" t="s">
        <v>31</v>
      </c>
      <c r="G29" s="88" t="s">
        <v>32</v>
      </c>
      <c r="H29" s="88" t="s">
        <v>33</v>
      </c>
      <c r="I29" s="88" t="s">
        <v>34</v>
      </c>
      <c r="J29" s="88" t="s">
        <v>35</v>
      </c>
      <c r="K29" s="88" t="s">
        <v>36</v>
      </c>
      <c r="L29" s="88" t="s">
        <v>37</v>
      </c>
      <c r="M29" s="88" t="s">
        <v>38</v>
      </c>
      <c r="N29" s="88" t="s">
        <v>39</v>
      </c>
      <c r="O29" s="88" t="s">
        <v>40</v>
      </c>
      <c r="P29" s="365"/>
      <c r="Q29" s="364"/>
      <c r="R29" s="364"/>
      <c r="S29" s="364"/>
      <c r="T29" s="364"/>
      <c r="U29" s="364"/>
      <c r="V29" s="364"/>
      <c r="W29" s="364"/>
      <c r="X29" s="364"/>
      <c r="Y29" s="364"/>
      <c r="Z29" s="364"/>
      <c r="AA29" s="364"/>
      <c r="AB29" s="364"/>
      <c r="AC29" s="364"/>
      <c r="AD29" s="366"/>
    </row>
    <row r="30" spans="1:30" ht="84" customHeight="1" thickBot="1">
      <c r="A30" s="273" t="str">
        <f>C17</f>
        <v>5 - Acompañar el 100% la incorporación del enfoque de género y  la implementación de siete derechos de la PPMyEG</v>
      </c>
      <c r="B30" s="476" t="s">
        <v>52</v>
      </c>
      <c r="C30" s="477"/>
      <c r="D30" s="248"/>
      <c r="E30" s="248"/>
      <c r="F30" s="248"/>
      <c r="G30" s="248"/>
      <c r="H30" s="248"/>
      <c r="I30" s="248"/>
      <c r="J30" s="248"/>
      <c r="K30" s="248"/>
      <c r="L30" s="248"/>
      <c r="M30" s="248"/>
      <c r="N30" s="248"/>
      <c r="O30" s="248"/>
      <c r="P30" s="274">
        <f>SUM(D30:O30)</f>
        <v>0</v>
      </c>
      <c r="Q30" s="478"/>
      <c r="R30" s="478"/>
      <c r="S30" s="478"/>
      <c r="T30" s="478"/>
      <c r="U30" s="478"/>
      <c r="V30" s="478"/>
      <c r="W30" s="478"/>
      <c r="X30" s="478"/>
      <c r="Y30" s="478"/>
      <c r="Z30" s="478"/>
      <c r="AA30" s="478"/>
      <c r="AB30" s="478"/>
      <c r="AC30" s="478"/>
      <c r="AD30" s="479"/>
    </row>
    <row r="31" spans="1:30" ht="45" customHeight="1">
      <c r="A31" s="480" t="s">
        <v>53</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2"/>
    </row>
    <row r="32" spans="1:41" ht="22.5" customHeight="1">
      <c r="A32" s="413" t="s">
        <v>54</v>
      </c>
      <c r="B32" s="458" t="s">
        <v>55</v>
      </c>
      <c r="C32" s="458" t="s">
        <v>49</v>
      </c>
      <c r="D32" s="458" t="s">
        <v>56</v>
      </c>
      <c r="E32" s="458"/>
      <c r="F32" s="458"/>
      <c r="G32" s="458"/>
      <c r="H32" s="458"/>
      <c r="I32" s="458"/>
      <c r="J32" s="458"/>
      <c r="K32" s="458"/>
      <c r="L32" s="458"/>
      <c r="M32" s="458"/>
      <c r="N32" s="458"/>
      <c r="O32" s="458"/>
      <c r="P32" s="458"/>
      <c r="Q32" s="458" t="s">
        <v>57</v>
      </c>
      <c r="R32" s="458"/>
      <c r="S32" s="458"/>
      <c r="T32" s="458"/>
      <c r="U32" s="458"/>
      <c r="V32" s="458"/>
      <c r="W32" s="458"/>
      <c r="X32" s="458"/>
      <c r="Y32" s="458"/>
      <c r="Z32" s="458"/>
      <c r="AA32" s="458"/>
      <c r="AB32" s="458"/>
      <c r="AC32" s="458"/>
      <c r="AD32" s="459"/>
      <c r="AG32" s="87"/>
      <c r="AH32" s="87"/>
      <c r="AI32" s="87"/>
      <c r="AJ32" s="87"/>
      <c r="AK32" s="87"/>
      <c r="AL32" s="87"/>
      <c r="AM32" s="87"/>
      <c r="AN32" s="87"/>
      <c r="AO32" s="87"/>
    </row>
    <row r="33" spans="1:41" ht="27" customHeight="1">
      <c r="A33" s="413"/>
      <c r="B33" s="458"/>
      <c r="C33" s="483"/>
      <c r="D33" s="254" t="s">
        <v>8</v>
      </c>
      <c r="E33" s="254" t="s">
        <v>30</v>
      </c>
      <c r="F33" s="254" t="s">
        <v>31</v>
      </c>
      <c r="G33" s="254" t="s">
        <v>32</v>
      </c>
      <c r="H33" s="254" t="s">
        <v>33</v>
      </c>
      <c r="I33" s="254" t="s">
        <v>34</v>
      </c>
      <c r="J33" s="254" t="s">
        <v>35</v>
      </c>
      <c r="K33" s="254" t="s">
        <v>36</v>
      </c>
      <c r="L33" s="254" t="s">
        <v>37</v>
      </c>
      <c r="M33" s="254" t="s">
        <v>38</v>
      </c>
      <c r="N33" s="254" t="s">
        <v>39</v>
      </c>
      <c r="O33" s="254" t="s">
        <v>40</v>
      </c>
      <c r="P33" s="254" t="s">
        <v>41</v>
      </c>
      <c r="Q33" s="458" t="s">
        <v>58</v>
      </c>
      <c r="R33" s="458"/>
      <c r="S33" s="458"/>
      <c r="T33" s="458" t="s">
        <v>59</v>
      </c>
      <c r="U33" s="458"/>
      <c r="V33" s="458"/>
      <c r="W33" s="460" t="s">
        <v>60</v>
      </c>
      <c r="X33" s="461"/>
      <c r="Y33" s="461"/>
      <c r="Z33" s="462"/>
      <c r="AA33" s="460" t="s">
        <v>61</v>
      </c>
      <c r="AB33" s="461"/>
      <c r="AC33" s="461"/>
      <c r="AD33" s="463"/>
      <c r="AG33" s="87"/>
      <c r="AH33" s="87"/>
      <c r="AI33" s="87"/>
      <c r="AJ33" s="87"/>
      <c r="AK33" s="87"/>
      <c r="AL33" s="87"/>
      <c r="AM33" s="87"/>
      <c r="AN33" s="87"/>
      <c r="AO33" s="87"/>
    </row>
    <row r="34" spans="1:41" ht="66" customHeight="1">
      <c r="A34" s="423" t="str">
        <f>A30</f>
        <v>5 - Acompañar el 100% la incorporación del enfoque de género y  la implementación de siete derechos de la PPMyEG</v>
      </c>
      <c r="B34" s="425">
        <v>0.2</v>
      </c>
      <c r="C34" s="247" t="s">
        <v>62</v>
      </c>
      <c r="D34" s="246">
        <v>1</v>
      </c>
      <c r="E34" s="246">
        <v>1</v>
      </c>
      <c r="F34" s="246">
        <v>1</v>
      </c>
      <c r="G34" s="246">
        <v>1</v>
      </c>
      <c r="H34" s="246">
        <v>1</v>
      </c>
      <c r="I34" s="246">
        <v>1</v>
      </c>
      <c r="J34" s="246">
        <v>1</v>
      </c>
      <c r="K34" s="246">
        <v>1</v>
      </c>
      <c r="L34" s="246">
        <v>1</v>
      </c>
      <c r="M34" s="246">
        <v>1</v>
      </c>
      <c r="N34" s="246">
        <v>1</v>
      </c>
      <c r="O34" s="246">
        <v>1</v>
      </c>
      <c r="P34" s="246">
        <v>1</v>
      </c>
      <c r="Q34" s="464" t="s">
        <v>108</v>
      </c>
      <c r="R34" s="465"/>
      <c r="S34" s="466"/>
      <c r="T34" s="465" t="s">
        <v>109</v>
      </c>
      <c r="U34" s="465"/>
      <c r="V34" s="466"/>
      <c r="W34" s="470" t="s">
        <v>64</v>
      </c>
      <c r="X34" s="471"/>
      <c r="Y34" s="471"/>
      <c r="Z34" s="472"/>
      <c r="AA34" s="464" t="s">
        <v>110</v>
      </c>
      <c r="AB34" s="465"/>
      <c r="AC34" s="465"/>
      <c r="AD34" s="484"/>
      <c r="AG34" s="87"/>
      <c r="AH34" s="87"/>
      <c r="AI34" s="87"/>
      <c r="AJ34" s="87"/>
      <c r="AK34" s="87"/>
      <c r="AL34" s="87"/>
      <c r="AM34" s="87"/>
      <c r="AN34" s="87"/>
      <c r="AO34" s="87"/>
    </row>
    <row r="35" spans="1:41" ht="74.25" customHeight="1">
      <c r="A35" s="424"/>
      <c r="B35" s="426"/>
      <c r="C35" s="250" t="s">
        <v>66</v>
      </c>
      <c r="D35" s="275">
        <v>1</v>
      </c>
      <c r="E35" s="251"/>
      <c r="F35" s="251"/>
      <c r="G35" s="252"/>
      <c r="H35" s="252"/>
      <c r="I35" s="252"/>
      <c r="J35" s="252"/>
      <c r="K35" s="252"/>
      <c r="L35" s="252"/>
      <c r="M35" s="252"/>
      <c r="N35" s="252"/>
      <c r="O35" s="252"/>
      <c r="P35" s="276">
        <f>SUM(D35:O35)</f>
        <v>1</v>
      </c>
      <c r="Q35" s="467"/>
      <c r="R35" s="468"/>
      <c r="S35" s="469"/>
      <c r="T35" s="468"/>
      <c r="U35" s="468"/>
      <c r="V35" s="469"/>
      <c r="W35" s="473"/>
      <c r="X35" s="474"/>
      <c r="Y35" s="474"/>
      <c r="Z35" s="475"/>
      <c r="AA35" s="467"/>
      <c r="AB35" s="468"/>
      <c r="AC35" s="468"/>
      <c r="AD35" s="488"/>
      <c r="AE35" s="49"/>
      <c r="AG35" s="87"/>
      <c r="AH35" s="87"/>
      <c r="AI35" s="87"/>
      <c r="AJ35" s="87"/>
      <c r="AK35" s="87"/>
      <c r="AL35" s="87"/>
      <c r="AM35" s="87"/>
      <c r="AN35" s="87"/>
      <c r="AO35" s="87"/>
    </row>
    <row r="36" spans="1:41" ht="25.5" customHeight="1">
      <c r="A36" s="412" t="s">
        <v>67</v>
      </c>
      <c r="B36" s="414" t="s">
        <v>68</v>
      </c>
      <c r="C36" s="416" t="s">
        <v>69</v>
      </c>
      <c r="D36" s="416"/>
      <c r="E36" s="416"/>
      <c r="F36" s="416"/>
      <c r="G36" s="416"/>
      <c r="H36" s="416"/>
      <c r="I36" s="416"/>
      <c r="J36" s="416"/>
      <c r="K36" s="416"/>
      <c r="L36" s="416"/>
      <c r="M36" s="416"/>
      <c r="N36" s="416"/>
      <c r="O36" s="416"/>
      <c r="P36" s="416"/>
      <c r="Q36" s="417" t="s">
        <v>70</v>
      </c>
      <c r="R36" s="418"/>
      <c r="S36" s="418"/>
      <c r="T36" s="418"/>
      <c r="U36" s="418"/>
      <c r="V36" s="418"/>
      <c r="W36" s="418"/>
      <c r="X36" s="418"/>
      <c r="Y36" s="418"/>
      <c r="Z36" s="418"/>
      <c r="AA36" s="418"/>
      <c r="AB36" s="418"/>
      <c r="AC36" s="418"/>
      <c r="AD36" s="419"/>
      <c r="AG36" s="87"/>
      <c r="AH36" s="87"/>
      <c r="AI36" s="87"/>
      <c r="AJ36" s="87"/>
      <c r="AK36" s="87"/>
      <c r="AL36" s="87"/>
      <c r="AM36" s="87"/>
      <c r="AN36" s="87"/>
      <c r="AO36" s="87"/>
    </row>
    <row r="37" spans="1:41" ht="25.5" customHeight="1">
      <c r="A37" s="413"/>
      <c r="B37" s="415"/>
      <c r="C37" s="254" t="s">
        <v>71</v>
      </c>
      <c r="D37" s="254" t="s">
        <v>72</v>
      </c>
      <c r="E37" s="254" t="s">
        <v>73</v>
      </c>
      <c r="F37" s="254" t="s">
        <v>74</v>
      </c>
      <c r="G37" s="254" t="s">
        <v>75</v>
      </c>
      <c r="H37" s="254" t="s">
        <v>76</v>
      </c>
      <c r="I37" s="254" t="s">
        <v>77</v>
      </c>
      <c r="J37" s="254" t="s">
        <v>78</v>
      </c>
      <c r="K37" s="254" t="s">
        <v>79</v>
      </c>
      <c r="L37" s="254" t="s">
        <v>80</v>
      </c>
      <c r="M37" s="254" t="s">
        <v>81</v>
      </c>
      <c r="N37" s="254" t="s">
        <v>82</v>
      </c>
      <c r="O37" s="254" t="s">
        <v>83</v>
      </c>
      <c r="P37" s="254" t="s">
        <v>84</v>
      </c>
      <c r="Q37" s="420" t="s">
        <v>85</v>
      </c>
      <c r="R37" s="421"/>
      <c r="S37" s="421"/>
      <c r="T37" s="421"/>
      <c r="U37" s="421"/>
      <c r="V37" s="421"/>
      <c r="W37" s="421"/>
      <c r="X37" s="421"/>
      <c r="Y37" s="421"/>
      <c r="Z37" s="421"/>
      <c r="AA37" s="421"/>
      <c r="AB37" s="421"/>
      <c r="AC37" s="421"/>
      <c r="AD37" s="422"/>
      <c r="AG37" s="94"/>
      <c r="AH37" s="94"/>
      <c r="AI37" s="94"/>
      <c r="AJ37" s="94"/>
      <c r="AK37" s="94"/>
      <c r="AL37" s="94"/>
      <c r="AM37" s="94"/>
      <c r="AN37" s="94"/>
      <c r="AO37" s="94"/>
    </row>
    <row r="38" spans="1:41" ht="61.5" customHeight="1">
      <c r="A38" s="431" t="s">
        <v>111</v>
      </c>
      <c r="B38" s="433">
        <v>7</v>
      </c>
      <c r="C38" s="247" t="s">
        <v>62</v>
      </c>
      <c r="D38" s="255">
        <v>0.05</v>
      </c>
      <c r="E38" s="255">
        <v>0.09</v>
      </c>
      <c r="F38" s="255">
        <v>0.09</v>
      </c>
      <c r="G38" s="255">
        <v>0.09</v>
      </c>
      <c r="H38" s="255">
        <v>0.09</v>
      </c>
      <c r="I38" s="255">
        <v>0.09</v>
      </c>
      <c r="J38" s="255">
        <v>0.09</v>
      </c>
      <c r="K38" s="255">
        <v>0.09</v>
      </c>
      <c r="L38" s="255">
        <v>0.09</v>
      </c>
      <c r="M38" s="255">
        <v>0.09</v>
      </c>
      <c r="N38" s="255">
        <v>0.09</v>
      </c>
      <c r="O38" s="255">
        <v>0.05</v>
      </c>
      <c r="P38" s="257">
        <f aca="true" t="shared" si="1" ref="P38:P45">SUM(D38:O38)</f>
        <v>0.9999999999999999</v>
      </c>
      <c r="Q38" s="464" t="s">
        <v>109</v>
      </c>
      <c r="R38" s="465"/>
      <c r="S38" s="465"/>
      <c r="T38" s="465"/>
      <c r="U38" s="465"/>
      <c r="V38" s="465"/>
      <c r="W38" s="465"/>
      <c r="X38" s="465"/>
      <c r="Y38" s="465"/>
      <c r="Z38" s="465"/>
      <c r="AA38" s="465"/>
      <c r="AB38" s="465"/>
      <c r="AC38" s="465"/>
      <c r="AD38" s="484"/>
      <c r="AE38" s="97"/>
      <c r="AG38" s="98"/>
      <c r="AH38" s="98"/>
      <c r="AI38" s="98"/>
      <c r="AJ38" s="98"/>
      <c r="AK38" s="98"/>
      <c r="AL38" s="98"/>
      <c r="AM38" s="98"/>
      <c r="AN38" s="98"/>
      <c r="AO38" s="98"/>
    </row>
    <row r="39" spans="1:31" ht="63.75" customHeight="1">
      <c r="A39" s="432"/>
      <c r="B39" s="434"/>
      <c r="C39" s="258" t="s">
        <v>66</v>
      </c>
      <c r="D39" s="259">
        <v>0.05</v>
      </c>
      <c r="E39" s="259"/>
      <c r="F39" s="259"/>
      <c r="G39" s="259"/>
      <c r="H39" s="259"/>
      <c r="I39" s="259"/>
      <c r="J39" s="259"/>
      <c r="K39" s="259"/>
      <c r="L39" s="259"/>
      <c r="M39" s="259"/>
      <c r="N39" s="259"/>
      <c r="O39" s="259"/>
      <c r="P39" s="260">
        <f t="shared" si="1"/>
        <v>0.05</v>
      </c>
      <c r="Q39" s="485"/>
      <c r="R39" s="486"/>
      <c r="S39" s="486"/>
      <c r="T39" s="486"/>
      <c r="U39" s="486"/>
      <c r="V39" s="486"/>
      <c r="W39" s="486"/>
      <c r="X39" s="486"/>
      <c r="Y39" s="486"/>
      <c r="Z39" s="486"/>
      <c r="AA39" s="486"/>
      <c r="AB39" s="486"/>
      <c r="AC39" s="486"/>
      <c r="AD39" s="487"/>
      <c r="AE39" s="97"/>
    </row>
    <row r="40" spans="1:31" ht="57.75" customHeight="1">
      <c r="A40" s="432" t="s">
        <v>112</v>
      </c>
      <c r="B40" s="435">
        <v>3</v>
      </c>
      <c r="C40" s="261" t="s">
        <v>62</v>
      </c>
      <c r="D40" s="267">
        <v>0</v>
      </c>
      <c r="E40" s="267">
        <v>0</v>
      </c>
      <c r="F40" s="267">
        <v>0.25</v>
      </c>
      <c r="G40" s="267">
        <v>0</v>
      </c>
      <c r="H40" s="267">
        <v>0</v>
      </c>
      <c r="I40" s="267">
        <v>0.25</v>
      </c>
      <c r="J40" s="267">
        <v>0</v>
      </c>
      <c r="K40" s="267">
        <v>0</v>
      </c>
      <c r="L40" s="267">
        <v>0.25</v>
      </c>
      <c r="M40" s="267">
        <v>0</v>
      </c>
      <c r="N40" s="267">
        <v>0</v>
      </c>
      <c r="O40" s="267">
        <v>0.25</v>
      </c>
      <c r="P40" s="260">
        <f t="shared" si="1"/>
        <v>1</v>
      </c>
      <c r="Q40" s="464" t="s">
        <v>113</v>
      </c>
      <c r="R40" s="465"/>
      <c r="S40" s="465"/>
      <c r="T40" s="465"/>
      <c r="U40" s="465"/>
      <c r="V40" s="465"/>
      <c r="W40" s="465"/>
      <c r="X40" s="465"/>
      <c r="Y40" s="465"/>
      <c r="Z40" s="465"/>
      <c r="AA40" s="465"/>
      <c r="AB40" s="465"/>
      <c r="AC40" s="465"/>
      <c r="AD40" s="484"/>
      <c r="AE40" s="97"/>
    </row>
    <row r="41" spans="1:31" ht="53.25" customHeight="1">
      <c r="A41" s="432"/>
      <c r="B41" s="434"/>
      <c r="C41" s="258" t="s">
        <v>66</v>
      </c>
      <c r="D41" s="259">
        <v>0</v>
      </c>
      <c r="E41" s="259"/>
      <c r="F41" s="259"/>
      <c r="G41" s="259"/>
      <c r="H41" s="259"/>
      <c r="I41" s="259"/>
      <c r="J41" s="259"/>
      <c r="K41" s="259"/>
      <c r="L41" s="263"/>
      <c r="M41" s="263"/>
      <c r="N41" s="263"/>
      <c r="O41" s="263"/>
      <c r="P41" s="260">
        <f t="shared" si="1"/>
        <v>0</v>
      </c>
      <c r="Q41" s="485"/>
      <c r="R41" s="486"/>
      <c r="S41" s="486"/>
      <c r="T41" s="486"/>
      <c r="U41" s="486"/>
      <c r="V41" s="486"/>
      <c r="W41" s="486"/>
      <c r="X41" s="486"/>
      <c r="Y41" s="486"/>
      <c r="Z41" s="486"/>
      <c r="AA41" s="486"/>
      <c r="AB41" s="486"/>
      <c r="AC41" s="486"/>
      <c r="AD41" s="487"/>
      <c r="AE41" s="97"/>
    </row>
    <row r="42" spans="1:31" ht="57.75" customHeight="1">
      <c r="A42" s="432" t="s">
        <v>114</v>
      </c>
      <c r="B42" s="435">
        <v>5</v>
      </c>
      <c r="C42" s="261" t="s">
        <v>62</v>
      </c>
      <c r="D42" s="267">
        <v>0</v>
      </c>
      <c r="E42" s="267">
        <v>0.1</v>
      </c>
      <c r="F42" s="267">
        <v>0.1</v>
      </c>
      <c r="G42" s="267">
        <v>0.1</v>
      </c>
      <c r="H42" s="267">
        <v>0.1</v>
      </c>
      <c r="I42" s="267">
        <v>0.1</v>
      </c>
      <c r="J42" s="267">
        <v>0.1</v>
      </c>
      <c r="K42" s="267">
        <v>0.1</v>
      </c>
      <c r="L42" s="267">
        <v>0.1</v>
      </c>
      <c r="M42" s="267">
        <v>0.1</v>
      </c>
      <c r="N42" s="267">
        <v>0.1</v>
      </c>
      <c r="O42" s="267">
        <v>0</v>
      </c>
      <c r="P42" s="260">
        <f t="shared" si="1"/>
        <v>0.9999999999999999</v>
      </c>
      <c r="Q42" s="464" t="s">
        <v>113</v>
      </c>
      <c r="R42" s="465"/>
      <c r="S42" s="465"/>
      <c r="T42" s="465"/>
      <c r="U42" s="465"/>
      <c r="V42" s="465"/>
      <c r="W42" s="465"/>
      <c r="X42" s="465"/>
      <c r="Y42" s="465"/>
      <c r="Z42" s="465"/>
      <c r="AA42" s="465"/>
      <c r="AB42" s="465"/>
      <c r="AC42" s="465"/>
      <c r="AD42" s="484"/>
      <c r="AE42" s="97"/>
    </row>
    <row r="43" spans="1:31" ht="53.25" customHeight="1">
      <c r="A43" s="432"/>
      <c r="B43" s="434"/>
      <c r="C43" s="258" t="s">
        <v>66</v>
      </c>
      <c r="D43" s="259">
        <v>0</v>
      </c>
      <c r="E43" s="259"/>
      <c r="F43" s="259"/>
      <c r="G43" s="259"/>
      <c r="H43" s="259"/>
      <c r="I43" s="259"/>
      <c r="J43" s="259"/>
      <c r="K43" s="259"/>
      <c r="L43" s="263"/>
      <c r="M43" s="263"/>
      <c r="N43" s="263"/>
      <c r="O43" s="263"/>
      <c r="P43" s="260">
        <f t="shared" si="1"/>
        <v>0</v>
      </c>
      <c r="Q43" s="485"/>
      <c r="R43" s="486"/>
      <c r="S43" s="486"/>
      <c r="T43" s="486"/>
      <c r="U43" s="486"/>
      <c r="V43" s="486"/>
      <c r="W43" s="486"/>
      <c r="X43" s="486"/>
      <c r="Y43" s="486"/>
      <c r="Z43" s="486"/>
      <c r="AA43" s="486"/>
      <c r="AB43" s="486"/>
      <c r="AC43" s="486"/>
      <c r="AD43" s="487"/>
      <c r="AE43" s="97"/>
    </row>
    <row r="44" spans="1:31" ht="58.5" customHeight="1">
      <c r="A44" s="449" t="s">
        <v>115</v>
      </c>
      <c r="B44" s="435">
        <v>5</v>
      </c>
      <c r="C44" s="261" t="s">
        <v>62</v>
      </c>
      <c r="D44" s="264">
        <v>0</v>
      </c>
      <c r="E44" s="264">
        <v>0</v>
      </c>
      <c r="F44" s="264">
        <v>0.12</v>
      </c>
      <c r="G44" s="264">
        <v>0.12</v>
      </c>
      <c r="H44" s="264">
        <v>0.13</v>
      </c>
      <c r="I44" s="264">
        <v>0.13</v>
      </c>
      <c r="J44" s="264">
        <v>0.12</v>
      </c>
      <c r="K44" s="264">
        <v>0</v>
      </c>
      <c r="L44" s="264">
        <v>0.13</v>
      </c>
      <c r="M44" s="264">
        <v>0</v>
      </c>
      <c r="N44" s="264">
        <v>0.12</v>
      </c>
      <c r="O44" s="264">
        <v>0.13</v>
      </c>
      <c r="P44" s="260">
        <f t="shared" si="1"/>
        <v>1</v>
      </c>
      <c r="Q44" s="489" t="s">
        <v>113</v>
      </c>
      <c r="R44" s="490"/>
      <c r="S44" s="490"/>
      <c r="T44" s="490"/>
      <c r="U44" s="490"/>
      <c r="V44" s="490"/>
      <c r="W44" s="490"/>
      <c r="X44" s="490"/>
      <c r="Y44" s="490"/>
      <c r="Z44" s="490"/>
      <c r="AA44" s="490"/>
      <c r="AB44" s="490"/>
      <c r="AC44" s="490"/>
      <c r="AD44" s="491"/>
      <c r="AE44" s="97"/>
    </row>
    <row r="45" spans="1:31" ht="58.5" customHeight="1">
      <c r="A45" s="437"/>
      <c r="B45" s="438"/>
      <c r="C45" s="250" t="s">
        <v>66</v>
      </c>
      <c r="D45" s="268">
        <v>0</v>
      </c>
      <c r="E45" s="268"/>
      <c r="F45" s="268"/>
      <c r="G45" s="268"/>
      <c r="H45" s="268"/>
      <c r="I45" s="268"/>
      <c r="J45" s="268"/>
      <c r="K45" s="268"/>
      <c r="L45" s="269"/>
      <c r="M45" s="269"/>
      <c r="N45" s="269"/>
      <c r="O45" s="269"/>
      <c r="P45" s="270">
        <f t="shared" si="1"/>
        <v>0</v>
      </c>
      <c r="Q45" s="492"/>
      <c r="R45" s="493"/>
      <c r="S45" s="493"/>
      <c r="T45" s="493"/>
      <c r="U45" s="493"/>
      <c r="V45" s="493"/>
      <c r="W45" s="493"/>
      <c r="X45" s="493"/>
      <c r="Y45" s="493"/>
      <c r="Z45" s="493"/>
      <c r="AA45" s="493"/>
      <c r="AB45" s="493"/>
      <c r="AC45" s="493"/>
      <c r="AD45" s="494"/>
      <c r="AE45" s="97"/>
    </row>
    <row r="46" spans="1:30" ht="15">
      <c r="A46" s="271" t="s">
        <v>98</v>
      </c>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row>
  </sheetData>
  <sheetProtection/>
  <mergeCells count="82">
    <mergeCell ref="A38:A39"/>
    <mergeCell ref="B38:B39"/>
    <mergeCell ref="Q38:AD39"/>
    <mergeCell ref="A44:A45"/>
    <mergeCell ref="B44:B45"/>
    <mergeCell ref="Q44:AD45"/>
    <mergeCell ref="A42:A43"/>
    <mergeCell ref="B42:B43"/>
    <mergeCell ref="Q42:AD43"/>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3:B2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D7:H9"/>
    <mergeCell ref="C16:AB16"/>
    <mergeCell ref="A17:B17"/>
    <mergeCell ref="C17:Q17"/>
    <mergeCell ref="R17:V17"/>
    <mergeCell ref="W17:X17"/>
    <mergeCell ref="Y17:AB17"/>
    <mergeCell ref="AB2:AD2"/>
    <mergeCell ref="B3:AA4"/>
    <mergeCell ref="AB3:AD3"/>
    <mergeCell ref="AB4:AD4"/>
    <mergeCell ref="C7:C9"/>
    <mergeCell ref="O7:P7"/>
    <mergeCell ref="M8:N8"/>
    <mergeCell ref="O8:P8"/>
    <mergeCell ref="M9:N9"/>
    <mergeCell ref="B2:AA2"/>
  </mergeCells>
  <dataValidations count="2">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s>
  <printOptions/>
  <pageMargins left="0.25" right="0.25" top="0.75" bottom="0.75" header="0.3" footer="0.3"/>
  <pageSetup fitToHeight="1" fitToWidth="1" horizontalDpi="600" verticalDpi="600" orientation="landscape" scale="22"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tabSelected="1" zoomScale="70" zoomScaleNormal="70" zoomScalePageLayoutView="0" workbookViewId="0" topLeftCell="F15">
      <selection activeCell="O24" sqref="O24"/>
    </sheetView>
  </sheetViews>
  <sheetFormatPr defaultColWidth="10.8515625" defaultRowHeight="15"/>
  <cols>
    <col min="1" max="1" width="38.421875" style="50" customWidth="1"/>
    <col min="2" max="2" width="15.421875" style="50" customWidth="1"/>
    <col min="3" max="14" width="20.7109375" style="50" customWidth="1"/>
    <col min="15" max="15" width="16.140625" style="50" customWidth="1"/>
    <col min="16" max="27" width="18.140625" style="50" customWidth="1"/>
    <col min="28" max="28" width="22.7109375" style="50" customWidth="1"/>
    <col min="29" max="29" width="19.00390625" style="50" customWidth="1"/>
    <col min="30" max="30" width="19.421875" style="50" customWidth="1"/>
    <col min="31" max="31" width="6.28125" style="50" bestFit="1" customWidth="1"/>
    <col min="32" max="32" width="22.8515625" style="50" customWidth="1"/>
    <col min="33" max="33" width="18.421875" style="50" bestFit="1" customWidth="1"/>
    <col min="34" max="34" width="8.421875" style="50" customWidth="1"/>
    <col min="35" max="35" width="18.421875" style="50" bestFit="1" customWidth="1"/>
    <col min="36" max="36" width="5.7109375" style="50" customWidth="1"/>
    <col min="37" max="37" width="18.421875" style="50" bestFit="1" customWidth="1"/>
    <col min="38" max="38" width="4.7109375" style="50" customWidth="1"/>
    <col min="39" max="39" width="23.00390625" style="50" bestFit="1" customWidth="1"/>
    <col min="40" max="40" width="10.8515625" style="50" customWidth="1"/>
    <col min="41" max="41" width="18.421875" style="50" bestFit="1" customWidth="1"/>
    <col min="42" max="42" width="16.140625" style="50" customWidth="1"/>
    <col min="43" max="16384" width="10.8515625" style="50" customWidth="1"/>
  </cols>
  <sheetData>
    <row r="1" spans="1:30" ht="32.25" customHeight="1" thickBot="1">
      <c r="A1" s="282"/>
      <c r="B1" s="285"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300" t="s">
        <v>1</v>
      </c>
      <c r="AC1" s="301"/>
      <c r="AD1" s="302"/>
    </row>
    <row r="2" spans="1:30" ht="30.75" customHeight="1" thickBot="1">
      <c r="A2" s="283"/>
      <c r="B2" s="285" t="s">
        <v>2</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303" t="s">
        <v>3</v>
      </c>
      <c r="AC2" s="304"/>
      <c r="AD2" s="305"/>
    </row>
    <row r="3" spans="1:30" ht="24" customHeight="1">
      <c r="A3" s="283"/>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03" t="s">
        <v>5</v>
      </c>
      <c r="AC3" s="304"/>
      <c r="AD3" s="305"/>
    </row>
    <row r="4" spans="1:30" ht="21.75" customHeight="1" thickBot="1">
      <c r="A4" s="284"/>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12" t="s">
        <v>6</v>
      </c>
      <c r="AC4" s="313"/>
      <c r="AD4" s="314"/>
    </row>
    <row r="5" spans="1:30" ht="9" customHeight="1" thickBot="1">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 r="A7" s="321" t="s">
        <v>7</v>
      </c>
      <c r="B7" s="322"/>
      <c r="C7" s="504" t="s">
        <v>8</v>
      </c>
      <c r="D7" s="321" t="s">
        <v>9</v>
      </c>
      <c r="E7" s="339"/>
      <c r="F7" s="339"/>
      <c r="G7" s="339"/>
      <c r="H7" s="322"/>
      <c r="I7" s="342">
        <v>44957</v>
      </c>
      <c r="J7" s="343"/>
      <c r="K7" s="321" t="s">
        <v>10</v>
      </c>
      <c r="L7" s="322"/>
      <c r="M7" s="294" t="s">
        <v>11</v>
      </c>
      <c r="N7" s="295"/>
      <c r="O7" s="288"/>
      <c r="P7" s="289"/>
      <c r="Q7" s="54"/>
      <c r="R7" s="54"/>
      <c r="S7" s="54"/>
      <c r="T7" s="54"/>
      <c r="U7" s="54"/>
      <c r="V7" s="54"/>
      <c r="W7" s="54"/>
      <c r="X7" s="54"/>
      <c r="Y7" s="54"/>
      <c r="Z7" s="55"/>
      <c r="AA7" s="54"/>
      <c r="AB7" s="54"/>
      <c r="AC7" s="60"/>
      <c r="AD7" s="61"/>
    </row>
    <row r="8" spans="1:30" ht="15">
      <c r="A8" s="323"/>
      <c r="B8" s="324"/>
      <c r="C8" s="337"/>
      <c r="D8" s="323"/>
      <c r="E8" s="340"/>
      <c r="F8" s="340"/>
      <c r="G8" s="340"/>
      <c r="H8" s="324"/>
      <c r="I8" s="344"/>
      <c r="J8" s="345"/>
      <c r="K8" s="323"/>
      <c r="L8" s="324"/>
      <c r="M8" s="290" t="s">
        <v>12</v>
      </c>
      <c r="N8" s="291"/>
      <c r="O8" s="292"/>
      <c r="P8" s="293"/>
      <c r="Q8" s="54"/>
      <c r="R8" s="54"/>
      <c r="S8" s="54"/>
      <c r="T8" s="54"/>
      <c r="U8" s="54"/>
      <c r="V8" s="54"/>
      <c r="W8" s="54"/>
      <c r="X8" s="54"/>
      <c r="Y8" s="54"/>
      <c r="Z8" s="55"/>
      <c r="AA8" s="54"/>
      <c r="AB8" s="54"/>
      <c r="AC8" s="60"/>
      <c r="AD8" s="61"/>
    </row>
    <row r="9" spans="1:30" ht="15.75" thickBot="1">
      <c r="A9" s="325"/>
      <c r="B9" s="326"/>
      <c r="C9" s="338"/>
      <c r="D9" s="325"/>
      <c r="E9" s="341"/>
      <c r="F9" s="341"/>
      <c r="G9" s="341"/>
      <c r="H9" s="326"/>
      <c r="I9" s="346"/>
      <c r="J9" s="347"/>
      <c r="K9" s="325"/>
      <c r="L9" s="326"/>
      <c r="M9" s="296" t="s">
        <v>13</v>
      </c>
      <c r="N9" s="297"/>
      <c r="O9" s="298" t="s">
        <v>14</v>
      </c>
      <c r="P9" s="299"/>
      <c r="Q9" s="54"/>
      <c r="R9" s="54"/>
      <c r="S9" s="54"/>
      <c r="T9" s="54"/>
      <c r="U9" s="54"/>
      <c r="V9" s="54"/>
      <c r="W9" s="54"/>
      <c r="X9" s="54"/>
      <c r="Y9" s="54"/>
      <c r="Z9" s="55"/>
      <c r="AA9" s="54"/>
      <c r="AB9" s="54"/>
      <c r="AC9" s="60"/>
      <c r="AD9" s="61"/>
    </row>
    <row r="10" spans="1:30" ht="15" customHeight="1" thickBot="1">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c r="A11" s="321" t="s">
        <v>15</v>
      </c>
      <c r="B11" s="322"/>
      <c r="C11" s="327" t="s">
        <v>16</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9"/>
    </row>
    <row r="12" spans="1:30" ht="15" customHeight="1">
      <c r="A12" s="323"/>
      <c r="B12" s="324"/>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row>
    <row r="13" spans="1:30" ht="15" customHeight="1" thickBot="1">
      <c r="A13" s="325"/>
      <c r="B13" s="326"/>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352" t="s">
        <v>17</v>
      </c>
      <c r="B15" s="353"/>
      <c r="C15" s="361" t="s">
        <v>18</v>
      </c>
      <c r="D15" s="362"/>
      <c r="E15" s="362"/>
      <c r="F15" s="362"/>
      <c r="G15" s="362"/>
      <c r="H15" s="362"/>
      <c r="I15" s="362"/>
      <c r="J15" s="362"/>
      <c r="K15" s="363"/>
      <c r="L15" s="315" t="s">
        <v>19</v>
      </c>
      <c r="M15" s="316"/>
      <c r="N15" s="316"/>
      <c r="O15" s="316"/>
      <c r="P15" s="316"/>
      <c r="Q15" s="317"/>
      <c r="R15" s="318" t="s">
        <v>20</v>
      </c>
      <c r="S15" s="319"/>
      <c r="T15" s="319"/>
      <c r="U15" s="319"/>
      <c r="V15" s="319"/>
      <c r="W15" s="319"/>
      <c r="X15" s="320"/>
      <c r="Y15" s="315" t="s">
        <v>21</v>
      </c>
      <c r="Z15" s="317"/>
      <c r="AA15" s="348" t="s">
        <v>22</v>
      </c>
      <c r="AB15" s="349"/>
      <c r="AC15" s="349"/>
      <c r="AD15" s="350"/>
    </row>
    <row r="16" spans="1:30" ht="9" customHeight="1" thickBot="1">
      <c r="A16" s="59"/>
      <c r="B16" s="5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73"/>
      <c r="AD16" s="74"/>
    </row>
    <row r="17" spans="1:30" s="76" customFormat="1" ht="37.5" customHeight="1" thickBot="1">
      <c r="A17" s="352" t="s">
        <v>23</v>
      </c>
      <c r="B17" s="353"/>
      <c r="C17" s="354" t="s">
        <v>116</v>
      </c>
      <c r="D17" s="355"/>
      <c r="E17" s="355"/>
      <c r="F17" s="355"/>
      <c r="G17" s="355"/>
      <c r="H17" s="355"/>
      <c r="I17" s="355"/>
      <c r="J17" s="355"/>
      <c r="K17" s="355"/>
      <c r="L17" s="355"/>
      <c r="M17" s="355"/>
      <c r="N17" s="355"/>
      <c r="O17" s="355"/>
      <c r="P17" s="355"/>
      <c r="Q17" s="356"/>
      <c r="R17" s="315" t="s">
        <v>25</v>
      </c>
      <c r="S17" s="316"/>
      <c r="T17" s="316"/>
      <c r="U17" s="316"/>
      <c r="V17" s="317"/>
      <c r="W17" s="456">
        <v>1</v>
      </c>
      <c r="X17" s="457"/>
      <c r="Y17" s="316" t="s">
        <v>26</v>
      </c>
      <c r="Z17" s="316"/>
      <c r="AA17" s="316"/>
      <c r="AB17" s="317"/>
      <c r="AC17" s="359">
        <v>0.2</v>
      </c>
      <c r="AD17" s="360"/>
    </row>
    <row r="18" spans="1:30"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2" ht="31.5" customHeight="1" thickBot="1">
      <c r="A19" s="315" t="s">
        <v>27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83"/>
      <c r="AF19" s="83"/>
    </row>
    <row r="20" spans="1:32" ht="31.5" customHeight="1" thickBot="1">
      <c r="A20" s="82"/>
      <c r="B20" s="60"/>
      <c r="C20" s="367" t="s">
        <v>28</v>
      </c>
      <c r="D20" s="368"/>
      <c r="E20" s="368"/>
      <c r="F20" s="368"/>
      <c r="G20" s="368"/>
      <c r="H20" s="368"/>
      <c r="I20" s="368"/>
      <c r="J20" s="368"/>
      <c r="K20" s="368"/>
      <c r="L20" s="368"/>
      <c r="M20" s="368"/>
      <c r="N20" s="368"/>
      <c r="O20" s="368"/>
      <c r="P20" s="369"/>
      <c r="Q20" s="370" t="s">
        <v>29</v>
      </c>
      <c r="R20" s="371"/>
      <c r="S20" s="371"/>
      <c r="T20" s="371"/>
      <c r="U20" s="371"/>
      <c r="V20" s="371"/>
      <c r="W20" s="371"/>
      <c r="X20" s="371"/>
      <c r="Y20" s="371"/>
      <c r="Z20" s="371"/>
      <c r="AA20" s="371"/>
      <c r="AB20" s="371"/>
      <c r="AC20" s="371"/>
      <c r="AD20" s="372"/>
      <c r="AE20" s="83"/>
      <c r="AF20" s="83"/>
    </row>
    <row r="21" spans="1:32" ht="31.5" customHeight="1" thickBot="1">
      <c r="A21" s="59"/>
      <c r="B21" s="54"/>
      <c r="C21" s="160" t="s">
        <v>8</v>
      </c>
      <c r="D21" s="161" t="s">
        <v>30</v>
      </c>
      <c r="E21" s="161" t="s">
        <v>31</v>
      </c>
      <c r="F21" s="161" t="s">
        <v>32</v>
      </c>
      <c r="G21" s="161" t="s">
        <v>33</v>
      </c>
      <c r="H21" s="161" t="s">
        <v>34</v>
      </c>
      <c r="I21" s="161" t="s">
        <v>35</v>
      </c>
      <c r="J21" s="161" t="s">
        <v>36</v>
      </c>
      <c r="K21" s="161" t="s">
        <v>37</v>
      </c>
      <c r="L21" s="161" t="s">
        <v>38</v>
      </c>
      <c r="M21" s="161" t="s">
        <v>39</v>
      </c>
      <c r="N21" s="161" t="s">
        <v>40</v>
      </c>
      <c r="O21" s="161" t="s">
        <v>41</v>
      </c>
      <c r="P21" s="162" t="s">
        <v>42</v>
      </c>
      <c r="Q21" s="160" t="s">
        <v>8</v>
      </c>
      <c r="R21" s="161" t="s">
        <v>30</v>
      </c>
      <c r="S21" s="161" t="s">
        <v>31</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32" ht="31.5" customHeight="1">
      <c r="A22" s="373" t="s">
        <v>43</v>
      </c>
      <c r="B22" s="374"/>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32" ht="31.5" customHeight="1">
      <c r="A23" s="375" t="s">
        <v>44</v>
      </c>
      <c r="B23" s="376"/>
      <c r="C23" s="177"/>
      <c r="D23" s="176"/>
      <c r="E23" s="176"/>
      <c r="F23" s="176"/>
      <c r="G23" s="176"/>
      <c r="H23" s="176"/>
      <c r="I23" s="176"/>
      <c r="J23" s="176"/>
      <c r="K23" s="176"/>
      <c r="L23" s="176"/>
      <c r="M23" s="176"/>
      <c r="N23" s="176"/>
      <c r="O23" s="176">
        <f>SUM(C23:N23)</f>
        <v>0</v>
      </c>
      <c r="P23" s="195" t="str">
        <f>_xlfn.IFERROR(O23/(SUMIF(C23:N23,"&gt;0",C22:N22))," ")</f>
        <v> </v>
      </c>
      <c r="Q23" s="177">
        <v>369956700</v>
      </c>
      <c r="R23" s="176"/>
      <c r="S23" s="176"/>
      <c r="T23" s="176"/>
      <c r="U23" s="176"/>
      <c r="V23" s="176"/>
      <c r="W23" s="176"/>
      <c r="X23" s="176"/>
      <c r="Y23" s="176"/>
      <c r="Z23" s="176"/>
      <c r="AA23" s="176"/>
      <c r="AB23" s="176"/>
      <c r="AC23" s="176">
        <f>SUM(Q23:AB23)</f>
        <v>369956700</v>
      </c>
      <c r="AD23" s="185">
        <f>_xlfn.IFERROR(AC23/(SUMIF(Q23:AB23,"&gt;0",Q22:AB22))," ")</f>
        <v>0.8267619297272908</v>
      </c>
      <c r="AE23" s="3"/>
      <c r="AF23" s="3"/>
    </row>
    <row r="24" spans="1:32" ht="31.5" customHeight="1">
      <c r="A24" s="375" t="s">
        <v>45</v>
      </c>
      <c r="B24" s="376"/>
      <c r="C24" s="177">
        <v>812468</v>
      </c>
      <c r="D24" s="176">
        <f>1000000+104706</f>
        <v>1104706</v>
      </c>
      <c r="E24" s="176"/>
      <c r="F24" s="176">
        <v>2500000</v>
      </c>
      <c r="G24" s="176"/>
      <c r="H24" s="176"/>
      <c r="I24" s="176"/>
      <c r="J24" s="176"/>
      <c r="K24" s="176"/>
      <c r="L24" s="176"/>
      <c r="M24" s="176"/>
      <c r="N24" s="176"/>
      <c r="O24" s="279">
        <f>SUM(C24:N24)</f>
        <v>4417174</v>
      </c>
      <c r="P24" s="181"/>
      <c r="Q24" s="177"/>
      <c r="R24" s="176">
        <v>22394800</v>
      </c>
      <c r="S24" s="176">
        <f>38733300+7410000</f>
        <v>46143300</v>
      </c>
      <c r="T24" s="176">
        <f aca="true" t="shared" si="0" ref="T24:AA24">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32" ht="31.5" customHeight="1" thickBot="1">
      <c r="A25" s="381" t="s">
        <v>46</v>
      </c>
      <c r="B25" s="382"/>
      <c r="C25" s="178">
        <v>866628</v>
      </c>
      <c r="D25" s="179"/>
      <c r="E25" s="179"/>
      <c r="F25" s="179"/>
      <c r="G25" s="179"/>
      <c r="H25" s="179"/>
      <c r="I25" s="179"/>
      <c r="J25" s="179"/>
      <c r="K25" s="179"/>
      <c r="L25" s="179"/>
      <c r="M25" s="179"/>
      <c r="N25" s="179"/>
      <c r="O25" s="179">
        <f>SUM(C25:N25)</f>
        <v>866628</v>
      </c>
      <c r="P25" s="184">
        <f>_xlfn.IFERROR(O25/(SUMIF(C25:N25,"&gt;0",C24:N24))," ")</f>
        <v>1.0666610869597326</v>
      </c>
      <c r="Q25" s="178"/>
      <c r="R25" s="179"/>
      <c r="S25" s="179"/>
      <c r="T25" s="179"/>
      <c r="U25" s="179"/>
      <c r="V25" s="179"/>
      <c r="W25" s="179"/>
      <c r="X25" s="179"/>
      <c r="Y25" s="179"/>
      <c r="Z25" s="179"/>
      <c r="AA25" s="179"/>
      <c r="AB25" s="179"/>
      <c r="AC25" s="179">
        <f>SUM(Q25:AB25)</f>
        <v>0</v>
      </c>
      <c r="AD25" s="186" t="str">
        <f>_xlfn.IFERROR(AC25/(SUMIF(Q25:AB25,"&gt;0",Q24:AB24))," ")</f>
        <v> </v>
      </c>
      <c r="AE25" s="3"/>
      <c r="AF25" s="3"/>
    </row>
    <row r="26" spans="1:30" ht="31.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30" ht="33.75" customHeight="1">
      <c r="A27" s="383" t="s">
        <v>47</v>
      </c>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row>
    <row r="28" spans="1:30" ht="15" customHeight="1">
      <c r="A28" s="387" t="s">
        <v>48</v>
      </c>
      <c r="B28" s="389" t="s">
        <v>49</v>
      </c>
      <c r="C28" s="390"/>
      <c r="D28" s="376" t="s">
        <v>50</v>
      </c>
      <c r="E28" s="391"/>
      <c r="F28" s="391"/>
      <c r="G28" s="391"/>
      <c r="H28" s="391"/>
      <c r="I28" s="391"/>
      <c r="J28" s="391"/>
      <c r="K28" s="391"/>
      <c r="L28" s="391"/>
      <c r="M28" s="391"/>
      <c r="N28" s="391"/>
      <c r="O28" s="365"/>
      <c r="P28" s="364" t="s">
        <v>41</v>
      </c>
      <c r="Q28" s="364" t="s">
        <v>51</v>
      </c>
      <c r="R28" s="364"/>
      <c r="S28" s="364"/>
      <c r="T28" s="364"/>
      <c r="U28" s="364"/>
      <c r="V28" s="364"/>
      <c r="W28" s="364"/>
      <c r="X28" s="364"/>
      <c r="Y28" s="364"/>
      <c r="Z28" s="364"/>
      <c r="AA28" s="364"/>
      <c r="AB28" s="364"/>
      <c r="AC28" s="364"/>
      <c r="AD28" s="366"/>
    </row>
    <row r="29" spans="1:30" ht="27" customHeight="1">
      <c r="A29" s="388"/>
      <c r="B29" s="377"/>
      <c r="C29" s="379"/>
      <c r="D29" s="88" t="s">
        <v>8</v>
      </c>
      <c r="E29" s="88" t="s">
        <v>30</v>
      </c>
      <c r="F29" s="88" t="s">
        <v>31</v>
      </c>
      <c r="G29" s="88" t="s">
        <v>32</v>
      </c>
      <c r="H29" s="88" t="s">
        <v>33</v>
      </c>
      <c r="I29" s="88" t="s">
        <v>34</v>
      </c>
      <c r="J29" s="88" t="s">
        <v>35</v>
      </c>
      <c r="K29" s="88" t="s">
        <v>36</v>
      </c>
      <c r="L29" s="88" t="s">
        <v>37</v>
      </c>
      <c r="M29" s="88" t="s">
        <v>38</v>
      </c>
      <c r="N29" s="88" t="s">
        <v>39</v>
      </c>
      <c r="O29" s="88" t="s">
        <v>40</v>
      </c>
      <c r="P29" s="365"/>
      <c r="Q29" s="364"/>
      <c r="R29" s="364"/>
      <c r="S29" s="364"/>
      <c r="T29" s="364"/>
      <c r="U29" s="364"/>
      <c r="V29" s="364"/>
      <c r="W29" s="364"/>
      <c r="X29" s="364"/>
      <c r="Y29" s="364"/>
      <c r="Z29" s="364"/>
      <c r="AA29" s="364"/>
      <c r="AB29" s="364"/>
      <c r="AC29" s="364"/>
      <c r="AD29" s="366"/>
    </row>
    <row r="30" spans="1:30" ht="82.5" customHeight="1" thickBot="1">
      <c r="A30" s="273" t="str">
        <f>C17</f>
        <v>6 - Acompañar el 100 por ciento  la implementación de las  Políticas Públicas de PPMYEG y PPASP y de los productos que la SDMujer es responsable</v>
      </c>
      <c r="B30" s="476"/>
      <c r="C30" s="477"/>
      <c r="D30" s="248"/>
      <c r="E30" s="248"/>
      <c r="F30" s="248"/>
      <c r="G30" s="248"/>
      <c r="H30" s="248"/>
      <c r="I30" s="248"/>
      <c r="J30" s="248"/>
      <c r="K30" s="248"/>
      <c r="L30" s="248"/>
      <c r="M30" s="248"/>
      <c r="N30" s="248"/>
      <c r="O30" s="248"/>
      <c r="P30" s="274">
        <f>SUM(D30:O30)</f>
        <v>0</v>
      </c>
      <c r="Q30" s="478"/>
      <c r="R30" s="478"/>
      <c r="S30" s="478"/>
      <c r="T30" s="478"/>
      <c r="U30" s="478"/>
      <c r="V30" s="478"/>
      <c r="W30" s="478"/>
      <c r="X30" s="478"/>
      <c r="Y30" s="478"/>
      <c r="Z30" s="478"/>
      <c r="AA30" s="478"/>
      <c r="AB30" s="478"/>
      <c r="AC30" s="478"/>
      <c r="AD30" s="479"/>
    </row>
    <row r="31" spans="1:30" ht="45" customHeight="1">
      <c r="A31" s="480" t="s">
        <v>53</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2"/>
    </row>
    <row r="32" spans="1:41" ht="22.5" customHeight="1">
      <c r="A32" s="413" t="s">
        <v>54</v>
      </c>
      <c r="B32" s="458" t="s">
        <v>55</v>
      </c>
      <c r="C32" s="458" t="s">
        <v>49</v>
      </c>
      <c r="D32" s="458" t="s">
        <v>56</v>
      </c>
      <c r="E32" s="458"/>
      <c r="F32" s="458"/>
      <c r="G32" s="458"/>
      <c r="H32" s="458"/>
      <c r="I32" s="458"/>
      <c r="J32" s="458"/>
      <c r="K32" s="458"/>
      <c r="L32" s="458"/>
      <c r="M32" s="458"/>
      <c r="N32" s="458"/>
      <c r="O32" s="458"/>
      <c r="P32" s="458"/>
      <c r="Q32" s="458" t="s">
        <v>57</v>
      </c>
      <c r="R32" s="458"/>
      <c r="S32" s="458"/>
      <c r="T32" s="458"/>
      <c r="U32" s="458"/>
      <c r="V32" s="458"/>
      <c r="W32" s="458"/>
      <c r="X32" s="458"/>
      <c r="Y32" s="458"/>
      <c r="Z32" s="458"/>
      <c r="AA32" s="458"/>
      <c r="AB32" s="458"/>
      <c r="AC32" s="458"/>
      <c r="AD32" s="459"/>
      <c r="AG32" s="87"/>
      <c r="AH32" s="87"/>
      <c r="AI32" s="87"/>
      <c r="AJ32" s="87"/>
      <c r="AK32" s="87"/>
      <c r="AL32" s="87"/>
      <c r="AM32" s="87"/>
      <c r="AN32" s="87"/>
      <c r="AO32" s="87"/>
    </row>
    <row r="33" spans="1:41" ht="27" customHeight="1">
      <c r="A33" s="413"/>
      <c r="B33" s="458"/>
      <c r="C33" s="483"/>
      <c r="D33" s="254" t="s">
        <v>8</v>
      </c>
      <c r="E33" s="254" t="s">
        <v>30</v>
      </c>
      <c r="F33" s="254" t="s">
        <v>31</v>
      </c>
      <c r="G33" s="254" t="s">
        <v>32</v>
      </c>
      <c r="H33" s="254" t="s">
        <v>33</v>
      </c>
      <c r="I33" s="254" t="s">
        <v>34</v>
      </c>
      <c r="J33" s="254" t="s">
        <v>35</v>
      </c>
      <c r="K33" s="254" t="s">
        <v>36</v>
      </c>
      <c r="L33" s="254" t="s">
        <v>37</v>
      </c>
      <c r="M33" s="254" t="s">
        <v>38</v>
      </c>
      <c r="N33" s="254" t="s">
        <v>39</v>
      </c>
      <c r="O33" s="254" t="s">
        <v>40</v>
      </c>
      <c r="P33" s="254" t="s">
        <v>41</v>
      </c>
      <c r="Q33" s="458" t="s">
        <v>58</v>
      </c>
      <c r="R33" s="458"/>
      <c r="S33" s="458"/>
      <c r="T33" s="458" t="s">
        <v>59</v>
      </c>
      <c r="U33" s="458"/>
      <c r="V33" s="458"/>
      <c r="W33" s="460" t="s">
        <v>60</v>
      </c>
      <c r="X33" s="461"/>
      <c r="Y33" s="461"/>
      <c r="Z33" s="462"/>
      <c r="AA33" s="460" t="s">
        <v>61</v>
      </c>
      <c r="AB33" s="461"/>
      <c r="AC33" s="461"/>
      <c r="AD33" s="463"/>
      <c r="AG33" s="87"/>
      <c r="AH33" s="87"/>
      <c r="AI33" s="87"/>
      <c r="AJ33" s="87"/>
      <c r="AK33" s="87"/>
      <c r="AL33" s="87"/>
      <c r="AM33" s="87"/>
      <c r="AN33" s="87"/>
      <c r="AO33" s="87"/>
    </row>
    <row r="34" spans="1:41" ht="45" customHeight="1">
      <c r="A34" s="423" t="str">
        <f>A30</f>
        <v>6 - Acompañar el 100 por ciento  la implementación de las  Políticas Públicas de PPMYEG y PPASP y de los productos que la SDMujer es responsable</v>
      </c>
      <c r="B34" s="425">
        <v>0.2</v>
      </c>
      <c r="C34" s="247" t="s">
        <v>62</v>
      </c>
      <c r="D34" s="277">
        <v>1</v>
      </c>
      <c r="E34" s="277">
        <v>1</v>
      </c>
      <c r="F34" s="277">
        <v>1</v>
      </c>
      <c r="G34" s="277">
        <v>1</v>
      </c>
      <c r="H34" s="277">
        <v>1</v>
      </c>
      <c r="I34" s="277">
        <v>1</v>
      </c>
      <c r="J34" s="277">
        <v>1</v>
      </c>
      <c r="K34" s="277">
        <v>1</v>
      </c>
      <c r="L34" s="277">
        <v>1</v>
      </c>
      <c r="M34" s="277">
        <v>1</v>
      </c>
      <c r="N34" s="277">
        <v>1</v>
      </c>
      <c r="O34" s="277">
        <v>1</v>
      </c>
      <c r="P34" s="277">
        <v>1</v>
      </c>
      <c r="Q34" s="397" t="s">
        <v>117</v>
      </c>
      <c r="R34" s="393"/>
      <c r="S34" s="394"/>
      <c r="T34" s="397" t="s">
        <v>117</v>
      </c>
      <c r="U34" s="393"/>
      <c r="V34" s="394"/>
      <c r="W34" s="397" t="s">
        <v>64</v>
      </c>
      <c r="X34" s="393"/>
      <c r="Y34" s="393"/>
      <c r="Z34" s="394"/>
      <c r="AA34" s="397" t="s">
        <v>118</v>
      </c>
      <c r="AB34" s="393"/>
      <c r="AC34" s="393"/>
      <c r="AD34" s="410"/>
      <c r="AG34" s="87"/>
      <c r="AH34" s="87"/>
      <c r="AI34" s="87"/>
      <c r="AJ34" s="87"/>
      <c r="AK34" s="87"/>
      <c r="AL34" s="87"/>
      <c r="AM34" s="87"/>
      <c r="AN34" s="87"/>
      <c r="AO34" s="87"/>
    </row>
    <row r="35" spans="1:41" ht="45" customHeight="1">
      <c r="A35" s="424"/>
      <c r="B35" s="426"/>
      <c r="C35" s="250" t="s">
        <v>66</v>
      </c>
      <c r="D35" s="251">
        <v>1</v>
      </c>
      <c r="E35" s="251"/>
      <c r="F35" s="251"/>
      <c r="G35" s="252"/>
      <c r="H35" s="252"/>
      <c r="I35" s="252"/>
      <c r="J35" s="252"/>
      <c r="K35" s="252"/>
      <c r="L35" s="252"/>
      <c r="M35" s="252"/>
      <c r="N35" s="252"/>
      <c r="O35" s="252"/>
      <c r="P35" s="276">
        <v>0</v>
      </c>
      <c r="Q35" s="398"/>
      <c r="R35" s="395"/>
      <c r="S35" s="396"/>
      <c r="T35" s="398"/>
      <c r="U35" s="395"/>
      <c r="V35" s="396"/>
      <c r="W35" s="398"/>
      <c r="X35" s="395"/>
      <c r="Y35" s="395"/>
      <c r="Z35" s="396"/>
      <c r="AA35" s="398"/>
      <c r="AB35" s="395"/>
      <c r="AC35" s="395"/>
      <c r="AD35" s="411"/>
      <c r="AE35" s="49"/>
      <c r="AG35" s="87"/>
      <c r="AH35" s="87"/>
      <c r="AI35" s="87"/>
      <c r="AJ35" s="87"/>
      <c r="AK35" s="87"/>
      <c r="AL35" s="87"/>
      <c r="AM35" s="87"/>
      <c r="AN35" s="87"/>
      <c r="AO35" s="87"/>
    </row>
    <row r="36" spans="1:41" ht="25.5" customHeight="1">
      <c r="A36" s="412" t="s">
        <v>67</v>
      </c>
      <c r="B36" s="414" t="s">
        <v>68</v>
      </c>
      <c r="C36" s="416" t="s">
        <v>69</v>
      </c>
      <c r="D36" s="416"/>
      <c r="E36" s="416"/>
      <c r="F36" s="416"/>
      <c r="G36" s="416"/>
      <c r="H36" s="416"/>
      <c r="I36" s="416"/>
      <c r="J36" s="416"/>
      <c r="K36" s="416"/>
      <c r="L36" s="416"/>
      <c r="M36" s="416"/>
      <c r="N36" s="416"/>
      <c r="O36" s="416"/>
      <c r="P36" s="416"/>
      <c r="Q36" s="417" t="s">
        <v>70</v>
      </c>
      <c r="R36" s="418"/>
      <c r="S36" s="418"/>
      <c r="T36" s="418"/>
      <c r="U36" s="418"/>
      <c r="V36" s="418"/>
      <c r="W36" s="418"/>
      <c r="X36" s="418"/>
      <c r="Y36" s="418"/>
      <c r="Z36" s="418"/>
      <c r="AA36" s="418"/>
      <c r="AB36" s="418"/>
      <c r="AC36" s="418"/>
      <c r="AD36" s="419"/>
      <c r="AG36" s="87"/>
      <c r="AH36" s="87"/>
      <c r="AI36" s="87"/>
      <c r="AJ36" s="87"/>
      <c r="AK36" s="87"/>
      <c r="AL36" s="87"/>
      <c r="AM36" s="87"/>
      <c r="AN36" s="87"/>
      <c r="AO36" s="87"/>
    </row>
    <row r="37" spans="1:41" ht="25.5" customHeight="1">
      <c r="A37" s="413"/>
      <c r="B37" s="415"/>
      <c r="C37" s="254" t="s">
        <v>71</v>
      </c>
      <c r="D37" s="254" t="s">
        <v>72</v>
      </c>
      <c r="E37" s="254" t="s">
        <v>73</v>
      </c>
      <c r="F37" s="254" t="s">
        <v>74</v>
      </c>
      <c r="G37" s="254" t="s">
        <v>75</v>
      </c>
      <c r="H37" s="254" t="s">
        <v>76</v>
      </c>
      <c r="I37" s="254" t="s">
        <v>77</v>
      </c>
      <c r="J37" s="254" t="s">
        <v>78</v>
      </c>
      <c r="K37" s="254" t="s">
        <v>79</v>
      </c>
      <c r="L37" s="254" t="s">
        <v>80</v>
      </c>
      <c r="M37" s="254" t="s">
        <v>81</v>
      </c>
      <c r="N37" s="254" t="s">
        <v>82</v>
      </c>
      <c r="O37" s="254" t="s">
        <v>83</v>
      </c>
      <c r="P37" s="254" t="s">
        <v>84</v>
      </c>
      <c r="Q37" s="420" t="s">
        <v>85</v>
      </c>
      <c r="R37" s="421"/>
      <c r="S37" s="421"/>
      <c r="T37" s="421"/>
      <c r="U37" s="421"/>
      <c r="V37" s="421"/>
      <c r="W37" s="421"/>
      <c r="X37" s="421"/>
      <c r="Y37" s="421"/>
      <c r="Z37" s="421"/>
      <c r="AA37" s="421"/>
      <c r="AB37" s="421"/>
      <c r="AC37" s="421"/>
      <c r="AD37" s="422"/>
      <c r="AG37" s="94"/>
      <c r="AH37" s="94"/>
      <c r="AI37" s="94"/>
      <c r="AJ37" s="94"/>
      <c r="AK37" s="94"/>
      <c r="AL37" s="94"/>
      <c r="AM37" s="94"/>
      <c r="AN37" s="94"/>
      <c r="AO37" s="94"/>
    </row>
    <row r="38" spans="1:41" ht="39" customHeight="1">
      <c r="A38" s="431" t="s">
        <v>119</v>
      </c>
      <c r="B38" s="433">
        <v>7</v>
      </c>
      <c r="C38" s="247" t="s">
        <v>62</v>
      </c>
      <c r="D38" s="208">
        <v>0.03</v>
      </c>
      <c r="E38" s="208">
        <v>0.09</v>
      </c>
      <c r="F38" s="208">
        <v>0.08</v>
      </c>
      <c r="G38" s="208">
        <v>0.09</v>
      </c>
      <c r="H38" s="208">
        <v>0.08</v>
      </c>
      <c r="I38" s="208">
        <v>0.08</v>
      </c>
      <c r="J38" s="208">
        <v>0.09</v>
      </c>
      <c r="K38" s="208">
        <v>0.08</v>
      </c>
      <c r="L38" s="208">
        <v>0.1</v>
      </c>
      <c r="M38" s="208">
        <v>0.09</v>
      </c>
      <c r="N38" s="208">
        <v>0.08</v>
      </c>
      <c r="O38" s="208">
        <v>0.11</v>
      </c>
      <c r="P38" s="257">
        <f aca="true" t="shared" si="1" ref="P38:P43">SUM(D38:O38)</f>
        <v>0.9999999999999999</v>
      </c>
      <c r="Q38" s="495" t="s">
        <v>120</v>
      </c>
      <c r="R38" s="496"/>
      <c r="S38" s="496"/>
      <c r="T38" s="496"/>
      <c r="U38" s="496"/>
      <c r="V38" s="496"/>
      <c r="W38" s="496"/>
      <c r="X38" s="496"/>
      <c r="Y38" s="496"/>
      <c r="Z38" s="496"/>
      <c r="AA38" s="496"/>
      <c r="AB38" s="496"/>
      <c r="AC38" s="496"/>
      <c r="AD38" s="497"/>
      <c r="AE38" s="97"/>
      <c r="AG38" s="98"/>
      <c r="AH38" s="98"/>
      <c r="AI38" s="98"/>
      <c r="AJ38" s="98"/>
      <c r="AK38" s="98"/>
      <c r="AL38" s="98"/>
      <c r="AM38" s="98"/>
      <c r="AN38" s="98"/>
      <c r="AO38" s="98"/>
    </row>
    <row r="39" spans="1:31" ht="33.75" customHeight="1">
      <c r="A39" s="432"/>
      <c r="B39" s="434"/>
      <c r="C39" s="258" t="s">
        <v>66</v>
      </c>
      <c r="D39" s="259">
        <v>0.03</v>
      </c>
      <c r="E39" s="259"/>
      <c r="F39" s="259"/>
      <c r="G39" s="259"/>
      <c r="H39" s="259"/>
      <c r="I39" s="259"/>
      <c r="J39" s="259"/>
      <c r="K39" s="259"/>
      <c r="L39" s="259"/>
      <c r="M39" s="259"/>
      <c r="N39" s="259"/>
      <c r="O39" s="259"/>
      <c r="P39" s="260">
        <f t="shared" si="1"/>
        <v>0.03</v>
      </c>
      <c r="Q39" s="501"/>
      <c r="R39" s="502"/>
      <c r="S39" s="502"/>
      <c r="T39" s="502"/>
      <c r="U39" s="502"/>
      <c r="V39" s="502"/>
      <c r="W39" s="502"/>
      <c r="X39" s="502"/>
      <c r="Y39" s="502"/>
      <c r="Z39" s="502"/>
      <c r="AA39" s="502"/>
      <c r="AB39" s="502"/>
      <c r="AC39" s="502"/>
      <c r="AD39" s="503"/>
      <c r="AE39" s="97"/>
    </row>
    <row r="40" spans="1:31" ht="35.25" customHeight="1">
      <c r="A40" s="432" t="s">
        <v>121</v>
      </c>
      <c r="B40" s="435">
        <v>7</v>
      </c>
      <c r="C40" s="261" t="s">
        <v>62</v>
      </c>
      <c r="D40" s="208">
        <v>0.03</v>
      </c>
      <c r="E40" s="208">
        <v>0.09</v>
      </c>
      <c r="F40" s="208">
        <v>0.08</v>
      </c>
      <c r="G40" s="208">
        <v>0.09</v>
      </c>
      <c r="H40" s="208">
        <v>0.08</v>
      </c>
      <c r="I40" s="208">
        <v>0.08</v>
      </c>
      <c r="J40" s="208">
        <v>0.09</v>
      </c>
      <c r="K40" s="208">
        <v>0.08</v>
      </c>
      <c r="L40" s="208">
        <v>0.1</v>
      </c>
      <c r="M40" s="208">
        <v>0.09</v>
      </c>
      <c r="N40" s="208">
        <v>0.08</v>
      </c>
      <c r="O40" s="208">
        <v>0.11</v>
      </c>
      <c r="P40" s="260">
        <f t="shared" si="1"/>
        <v>0.9999999999999999</v>
      </c>
      <c r="Q40" s="495" t="s">
        <v>122</v>
      </c>
      <c r="R40" s="496"/>
      <c r="S40" s="496"/>
      <c r="T40" s="496"/>
      <c r="U40" s="496"/>
      <c r="V40" s="496"/>
      <c r="W40" s="496"/>
      <c r="X40" s="496"/>
      <c r="Y40" s="496"/>
      <c r="Z40" s="496"/>
      <c r="AA40" s="496"/>
      <c r="AB40" s="496"/>
      <c r="AC40" s="496"/>
      <c r="AD40" s="497"/>
      <c r="AE40" s="97"/>
    </row>
    <row r="41" spans="1:31" ht="33" customHeight="1">
      <c r="A41" s="432"/>
      <c r="B41" s="434"/>
      <c r="C41" s="258" t="s">
        <v>66</v>
      </c>
      <c r="D41" s="259">
        <v>0.03</v>
      </c>
      <c r="E41" s="259"/>
      <c r="F41" s="259"/>
      <c r="G41" s="259"/>
      <c r="H41" s="259"/>
      <c r="I41" s="259"/>
      <c r="J41" s="259"/>
      <c r="K41" s="259"/>
      <c r="L41" s="263"/>
      <c r="M41" s="263"/>
      <c r="N41" s="263"/>
      <c r="O41" s="263"/>
      <c r="P41" s="260">
        <f t="shared" si="1"/>
        <v>0.03</v>
      </c>
      <c r="Q41" s="501"/>
      <c r="R41" s="502"/>
      <c r="S41" s="502"/>
      <c r="T41" s="502"/>
      <c r="U41" s="502"/>
      <c r="V41" s="502"/>
      <c r="W41" s="502"/>
      <c r="X41" s="502"/>
      <c r="Y41" s="502"/>
      <c r="Z41" s="502"/>
      <c r="AA41" s="502"/>
      <c r="AB41" s="502"/>
      <c r="AC41" s="502"/>
      <c r="AD41" s="503"/>
      <c r="AE41" s="97"/>
    </row>
    <row r="42" spans="1:31" ht="81.75" customHeight="1">
      <c r="A42" s="449" t="s">
        <v>123</v>
      </c>
      <c r="B42" s="435">
        <v>6</v>
      </c>
      <c r="C42" s="261" t="s">
        <v>62</v>
      </c>
      <c r="D42" s="264">
        <v>0.03</v>
      </c>
      <c r="E42" s="264">
        <v>0.12</v>
      </c>
      <c r="F42" s="264">
        <v>0.07</v>
      </c>
      <c r="G42" s="264">
        <v>0.12</v>
      </c>
      <c r="H42" s="264">
        <v>0.07</v>
      </c>
      <c r="I42" s="264">
        <v>0.07</v>
      </c>
      <c r="J42" s="264">
        <v>0.12</v>
      </c>
      <c r="K42" s="264">
        <v>0.07</v>
      </c>
      <c r="L42" s="264">
        <v>0.07</v>
      </c>
      <c r="M42" s="264">
        <v>0.12</v>
      </c>
      <c r="N42" s="264">
        <v>0.07</v>
      </c>
      <c r="O42" s="264">
        <v>0.07</v>
      </c>
      <c r="P42" s="260">
        <f t="shared" si="1"/>
        <v>1</v>
      </c>
      <c r="Q42" s="495" t="s">
        <v>124</v>
      </c>
      <c r="R42" s="496"/>
      <c r="S42" s="496"/>
      <c r="T42" s="496"/>
      <c r="U42" s="496"/>
      <c r="V42" s="496"/>
      <c r="W42" s="496"/>
      <c r="X42" s="496"/>
      <c r="Y42" s="496"/>
      <c r="Z42" s="496"/>
      <c r="AA42" s="496"/>
      <c r="AB42" s="496"/>
      <c r="AC42" s="496"/>
      <c r="AD42" s="497"/>
      <c r="AE42" s="97"/>
    </row>
    <row r="43" spans="1:31" ht="78" customHeight="1" thickBot="1">
      <c r="A43" s="437"/>
      <c r="B43" s="438"/>
      <c r="C43" s="250" t="s">
        <v>66</v>
      </c>
      <c r="D43" s="268">
        <v>0.03</v>
      </c>
      <c r="E43" s="268"/>
      <c r="F43" s="268"/>
      <c r="G43" s="268"/>
      <c r="H43" s="268"/>
      <c r="I43" s="268"/>
      <c r="J43" s="268"/>
      <c r="K43" s="268"/>
      <c r="L43" s="269"/>
      <c r="M43" s="269"/>
      <c r="N43" s="269"/>
      <c r="O43" s="269"/>
      <c r="P43" s="270">
        <f t="shared" si="1"/>
        <v>0.03</v>
      </c>
      <c r="Q43" s="498"/>
      <c r="R43" s="499"/>
      <c r="S43" s="499"/>
      <c r="T43" s="499"/>
      <c r="U43" s="499"/>
      <c r="V43" s="499"/>
      <c r="W43" s="499"/>
      <c r="X43" s="499"/>
      <c r="Y43" s="499"/>
      <c r="Z43" s="499"/>
      <c r="AA43" s="499"/>
      <c r="AB43" s="499"/>
      <c r="AC43" s="499"/>
      <c r="AD43" s="500"/>
      <c r="AE43" s="97"/>
    </row>
    <row r="44" spans="1:30" ht="15">
      <c r="A44" s="271" t="s">
        <v>98</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row>
    <row r="45" spans="1:30" ht="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row>
    <row r="46" spans="1:30" ht="15">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row>
  </sheetData>
  <sheetProtection/>
  <mergeCells count="7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Y15:Z15"/>
    <mergeCell ref="W17:X17"/>
    <mergeCell ref="Y17:AB17"/>
    <mergeCell ref="A15:B15"/>
    <mergeCell ref="C16:AB16"/>
    <mergeCell ref="A17:B17"/>
    <mergeCell ref="C17:Q17"/>
    <mergeCell ref="R17:V17"/>
    <mergeCell ref="L15:Q15"/>
    <mergeCell ref="R15:X15"/>
    <mergeCell ref="C15:K15"/>
    <mergeCell ref="A24:B24"/>
    <mergeCell ref="A28:A29"/>
    <mergeCell ref="B28:C29"/>
    <mergeCell ref="D28:O28"/>
    <mergeCell ref="P28:P29"/>
    <mergeCell ref="A27:AD27"/>
    <mergeCell ref="A23:B23"/>
    <mergeCell ref="A25:B25"/>
    <mergeCell ref="AA15:AD15"/>
    <mergeCell ref="Q28:AD29"/>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38:A39"/>
    <mergeCell ref="B38:B39"/>
    <mergeCell ref="Q38:AD39"/>
    <mergeCell ref="A34:A35"/>
    <mergeCell ref="B34:B35"/>
    <mergeCell ref="W34:Z35"/>
    <mergeCell ref="AA34:AD35"/>
    <mergeCell ref="A36:A37"/>
    <mergeCell ref="B36:B37"/>
    <mergeCell ref="C36:P36"/>
    <mergeCell ref="Q36:AD36"/>
    <mergeCell ref="Q37:AD37"/>
    <mergeCell ref="A42:A43"/>
    <mergeCell ref="B42:B43"/>
    <mergeCell ref="Q42:AD43"/>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534"/>
      <c r="B1" s="525" t="s">
        <v>0</v>
      </c>
      <c r="C1" s="526"/>
      <c r="D1" s="526"/>
      <c r="E1" s="526"/>
      <c r="F1" s="526"/>
      <c r="G1" s="526"/>
      <c r="H1" s="526"/>
      <c r="I1" s="526"/>
      <c r="J1" s="526"/>
      <c r="K1" s="526"/>
      <c r="L1" s="526"/>
      <c r="M1" s="526"/>
      <c r="N1" s="526"/>
      <c r="O1" s="526"/>
      <c r="P1" s="526"/>
      <c r="Q1" s="526"/>
      <c r="R1" s="526"/>
      <c r="S1" s="526"/>
      <c r="T1" s="526"/>
      <c r="U1" s="526"/>
      <c r="V1" s="526"/>
      <c r="W1" s="526"/>
      <c r="X1" s="526"/>
      <c r="Y1" s="527"/>
      <c r="Z1" s="541" t="s">
        <v>125</v>
      </c>
      <c r="AA1" s="542"/>
      <c r="AB1" s="543"/>
    </row>
    <row r="2" spans="1:28" ht="30.75" customHeight="1">
      <c r="A2" s="535"/>
      <c r="B2" s="545" t="s">
        <v>2</v>
      </c>
      <c r="C2" s="546"/>
      <c r="D2" s="546"/>
      <c r="E2" s="546"/>
      <c r="F2" s="546"/>
      <c r="G2" s="546"/>
      <c r="H2" s="546"/>
      <c r="I2" s="546"/>
      <c r="J2" s="546"/>
      <c r="K2" s="546"/>
      <c r="L2" s="546"/>
      <c r="M2" s="546"/>
      <c r="N2" s="546"/>
      <c r="O2" s="546"/>
      <c r="P2" s="546"/>
      <c r="Q2" s="546"/>
      <c r="R2" s="546"/>
      <c r="S2" s="546"/>
      <c r="T2" s="546"/>
      <c r="U2" s="546"/>
      <c r="V2" s="546"/>
      <c r="W2" s="546"/>
      <c r="X2" s="546"/>
      <c r="Y2" s="547"/>
      <c r="Z2" s="528" t="s">
        <v>126</v>
      </c>
      <c r="AA2" s="529"/>
      <c r="AB2" s="530"/>
    </row>
    <row r="3" spans="1:28" ht="24" customHeight="1">
      <c r="A3" s="535"/>
      <c r="B3" s="330" t="s">
        <v>4</v>
      </c>
      <c r="C3" s="331"/>
      <c r="D3" s="331"/>
      <c r="E3" s="331"/>
      <c r="F3" s="331"/>
      <c r="G3" s="331"/>
      <c r="H3" s="331"/>
      <c r="I3" s="331"/>
      <c r="J3" s="331"/>
      <c r="K3" s="331"/>
      <c r="L3" s="331"/>
      <c r="M3" s="331"/>
      <c r="N3" s="331"/>
      <c r="O3" s="331"/>
      <c r="P3" s="331"/>
      <c r="Q3" s="331"/>
      <c r="R3" s="331"/>
      <c r="S3" s="331"/>
      <c r="T3" s="331"/>
      <c r="U3" s="331"/>
      <c r="V3" s="331"/>
      <c r="W3" s="331"/>
      <c r="X3" s="331"/>
      <c r="Y3" s="332"/>
      <c r="Z3" s="528" t="s">
        <v>127</v>
      </c>
      <c r="AA3" s="529"/>
      <c r="AB3" s="530"/>
    </row>
    <row r="4" spans="1:28" ht="15.75" customHeight="1" thickBot="1">
      <c r="A4" s="536"/>
      <c r="B4" s="333"/>
      <c r="C4" s="334"/>
      <c r="D4" s="334"/>
      <c r="E4" s="334"/>
      <c r="F4" s="334"/>
      <c r="G4" s="334"/>
      <c r="H4" s="334"/>
      <c r="I4" s="334"/>
      <c r="J4" s="334"/>
      <c r="K4" s="334"/>
      <c r="L4" s="334"/>
      <c r="M4" s="334"/>
      <c r="N4" s="334"/>
      <c r="O4" s="334"/>
      <c r="P4" s="334"/>
      <c r="Q4" s="334"/>
      <c r="R4" s="334"/>
      <c r="S4" s="334"/>
      <c r="T4" s="334"/>
      <c r="U4" s="334"/>
      <c r="V4" s="334"/>
      <c r="W4" s="334"/>
      <c r="X4" s="334"/>
      <c r="Y4" s="335"/>
      <c r="Z4" s="537" t="s">
        <v>6</v>
      </c>
      <c r="AA4" s="538"/>
      <c r="AB4" s="539"/>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21" t="s">
        <v>15</v>
      </c>
      <c r="B7" s="322"/>
      <c r="C7" s="327"/>
      <c r="D7" s="328"/>
      <c r="E7" s="328"/>
      <c r="F7" s="328"/>
      <c r="G7" s="328"/>
      <c r="H7" s="328"/>
      <c r="I7" s="328"/>
      <c r="J7" s="328"/>
      <c r="K7" s="329"/>
      <c r="L7" s="62"/>
      <c r="M7" s="63"/>
      <c r="N7" s="63"/>
      <c r="O7" s="63"/>
      <c r="P7" s="63"/>
      <c r="Q7" s="64"/>
      <c r="R7" s="532" t="s">
        <v>9</v>
      </c>
      <c r="S7" s="540"/>
      <c r="T7" s="533"/>
      <c r="U7" s="531" t="s">
        <v>128</v>
      </c>
      <c r="V7" s="343"/>
      <c r="W7" s="532" t="s">
        <v>10</v>
      </c>
      <c r="X7" s="533"/>
      <c r="Y7" s="294" t="s">
        <v>11</v>
      </c>
      <c r="Z7" s="295"/>
      <c r="AA7" s="288"/>
      <c r="AB7" s="289"/>
    </row>
    <row r="8" spans="1:28" ht="15" customHeight="1">
      <c r="A8" s="323"/>
      <c r="B8" s="324"/>
      <c r="C8" s="330"/>
      <c r="D8" s="331"/>
      <c r="E8" s="331"/>
      <c r="F8" s="331"/>
      <c r="G8" s="331"/>
      <c r="H8" s="331"/>
      <c r="I8" s="331"/>
      <c r="J8" s="331"/>
      <c r="K8" s="332"/>
      <c r="L8" s="62"/>
      <c r="M8" s="63"/>
      <c r="N8" s="63"/>
      <c r="O8" s="63"/>
      <c r="P8" s="63"/>
      <c r="Q8" s="64"/>
      <c r="R8" s="370"/>
      <c r="S8" s="371"/>
      <c r="T8" s="372"/>
      <c r="U8" s="344"/>
      <c r="V8" s="345"/>
      <c r="W8" s="370"/>
      <c r="X8" s="372"/>
      <c r="Y8" s="290" t="s">
        <v>12</v>
      </c>
      <c r="Z8" s="291"/>
      <c r="AA8" s="292"/>
      <c r="AB8" s="293"/>
    </row>
    <row r="9" spans="1:28" ht="15" customHeight="1" thickBot="1">
      <c r="A9" s="325"/>
      <c r="B9" s="326"/>
      <c r="C9" s="333"/>
      <c r="D9" s="334"/>
      <c r="E9" s="334"/>
      <c r="F9" s="334"/>
      <c r="G9" s="334"/>
      <c r="H9" s="334"/>
      <c r="I9" s="334"/>
      <c r="J9" s="334"/>
      <c r="K9" s="335"/>
      <c r="L9" s="62"/>
      <c r="M9" s="63"/>
      <c r="N9" s="63"/>
      <c r="O9" s="63"/>
      <c r="P9" s="63"/>
      <c r="Q9" s="64"/>
      <c r="R9" s="367"/>
      <c r="S9" s="368"/>
      <c r="T9" s="369"/>
      <c r="U9" s="346"/>
      <c r="V9" s="347"/>
      <c r="W9" s="367"/>
      <c r="X9" s="369"/>
      <c r="Y9" s="296" t="s">
        <v>13</v>
      </c>
      <c r="Z9" s="297"/>
      <c r="AA9" s="298"/>
      <c r="AB9" s="299"/>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52" t="s">
        <v>17</v>
      </c>
      <c r="B11" s="353"/>
      <c r="C11" s="361"/>
      <c r="D11" s="362"/>
      <c r="E11" s="362"/>
      <c r="F11" s="362"/>
      <c r="G11" s="362"/>
      <c r="H11" s="362"/>
      <c r="I11" s="362"/>
      <c r="J11" s="362"/>
      <c r="K11" s="363"/>
      <c r="L11" s="72"/>
      <c r="M11" s="315" t="s">
        <v>19</v>
      </c>
      <c r="N11" s="316"/>
      <c r="O11" s="316"/>
      <c r="P11" s="316"/>
      <c r="Q11" s="317"/>
      <c r="R11" s="318"/>
      <c r="S11" s="319"/>
      <c r="T11" s="319"/>
      <c r="U11" s="319"/>
      <c r="V11" s="320"/>
      <c r="W11" s="315" t="s">
        <v>21</v>
      </c>
      <c r="X11" s="317"/>
      <c r="Y11" s="348"/>
      <c r="Z11" s="349"/>
      <c r="AA11" s="349"/>
      <c r="AB11" s="350"/>
    </row>
    <row r="12" spans="1:28" ht="9" customHeight="1" thickBot="1">
      <c r="A12" s="59"/>
      <c r="B12" s="5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73"/>
      <c r="AB12" s="74"/>
    </row>
    <row r="13" spans="1:28" s="76" customFormat="1" ht="37.5" customHeight="1" thickBot="1">
      <c r="A13" s="352" t="s">
        <v>23</v>
      </c>
      <c r="B13" s="353"/>
      <c r="C13" s="354"/>
      <c r="D13" s="355"/>
      <c r="E13" s="355"/>
      <c r="F13" s="355"/>
      <c r="G13" s="355"/>
      <c r="H13" s="355"/>
      <c r="I13" s="355"/>
      <c r="J13" s="355"/>
      <c r="K13" s="355"/>
      <c r="L13" s="355"/>
      <c r="M13" s="355"/>
      <c r="N13" s="355"/>
      <c r="O13" s="355"/>
      <c r="P13" s="355"/>
      <c r="Q13" s="356"/>
      <c r="R13" s="54"/>
      <c r="S13" s="558" t="s">
        <v>129</v>
      </c>
      <c r="T13" s="558"/>
      <c r="U13" s="75"/>
      <c r="V13" s="561" t="s">
        <v>26</v>
      </c>
      <c r="W13" s="558"/>
      <c r="X13" s="558"/>
      <c r="Y13" s="558"/>
      <c r="Z13" s="54"/>
      <c r="AA13" s="359"/>
      <c r="AB13" s="360"/>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21" t="s">
        <v>7</v>
      </c>
      <c r="B15" s="322"/>
      <c r="C15" s="556" t="s">
        <v>130</v>
      </c>
      <c r="D15" s="80"/>
      <c r="E15" s="80"/>
      <c r="F15" s="80"/>
      <c r="G15" s="80"/>
      <c r="H15" s="80"/>
      <c r="I15" s="80"/>
      <c r="J15" s="70"/>
      <c r="K15" s="81"/>
      <c r="L15" s="70"/>
      <c r="M15" s="60"/>
      <c r="N15" s="60"/>
      <c r="O15" s="60"/>
      <c r="P15" s="60"/>
      <c r="Q15" s="562" t="s">
        <v>27</v>
      </c>
      <c r="R15" s="563"/>
      <c r="S15" s="563"/>
      <c r="T15" s="563"/>
      <c r="U15" s="563"/>
      <c r="V15" s="563"/>
      <c r="W15" s="563"/>
      <c r="X15" s="563"/>
      <c r="Y15" s="563"/>
      <c r="Z15" s="563"/>
      <c r="AA15" s="563"/>
      <c r="AB15" s="564"/>
    </row>
    <row r="16" spans="1:28" ht="35.25" customHeight="1" thickBot="1">
      <c r="A16" s="325"/>
      <c r="B16" s="326"/>
      <c r="C16" s="557"/>
      <c r="D16" s="80"/>
      <c r="E16" s="80"/>
      <c r="F16" s="80"/>
      <c r="G16" s="80"/>
      <c r="H16" s="80"/>
      <c r="I16" s="80"/>
      <c r="J16" s="70"/>
      <c r="K16" s="70"/>
      <c r="L16" s="70"/>
      <c r="M16" s="60"/>
      <c r="N16" s="60"/>
      <c r="O16" s="60"/>
      <c r="P16" s="60"/>
      <c r="Q16" s="518" t="s">
        <v>131</v>
      </c>
      <c r="R16" s="519"/>
      <c r="S16" s="519"/>
      <c r="T16" s="519"/>
      <c r="U16" s="519"/>
      <c r="V16" s="520"/>
      <c r="W16" s="521" t="s">
        <v>132</v>
      </c>
      <c r="X16" s="519"/>
      <c r="Y16" s="519"/>
      <c r="Z16" s="519"/>
      <c r="AA16" s="519"/>
      <c r="AB16" s="522"/>
    </row>
    <row r="17" spans="1:30" ht="27" customHeight="1">
      <c r="A17" s="82"/>
      <c r="B17" s="60"/>
      <c r="C17" s="60"/>
      <c r="D17" s="80"/>
      <c r="E17" s="80"/>
      <c r="F17" s="80"/>
      <c r="G17" s="80"/>
      <c r="H17" s="80"/>
      <c r="I17" s="80"/>
      <c r="J17" s="80"/>
      <c r="K17" s="80"/>
      <c r="L17" s="80"/>
      <c r="M17" s="60"/>
      <c r="N17" s="60"/>
      <c r="O17" s="60"/>
      <c r="P17" s="60"/>
      <c r="Q17" s="588" t="s">
        <v>133</v>
      </c>
      <c r="R17" s="589"/>
      <c r="S17" s="524"/>
      <c r="T17" s="515" t="s">
        <v>134</v>
      </c>
      <c r="U17" s="516"/>
      <c r="V17" s="517"/>
      <c r="W17" s="523" t="s">
        <v>133</v>
      </c>
      <c r="X17" s="524"/>
      <c r="Y17" s="523" t="s">
        <v>135</v>
      </c>
      <c r="Z17" s="524"/>
      <c r="AA17" s="515" t="s">
        <v>136</v>
      </c>
      <c r="AB17" s="574"/>
      <c r="AC17" s="83"/>
      <c r="AD17" s="83"/>
    </row>
    <row r="18" spans="1:30" ht="27" customHeight="1">
      <c r="A18" s="82"/>
      <c r="B18" s="60"/>
      <c r="C18" s="60"/>
      <c r="D18" s="80"/>
      <c r="E18" s="80"/>
      <c r="F18" s="80"/>
      <c r="G18" s="80"/>
      <c r="H18" s="80"/>
      <c r="I18" s="80"/>
      <c r="J18" s="80"/>
      <c r="K18" s="80"/>
      <c r="L18" s="80"/>
      <c r="M18" s="60"/>
      <c r="N18" s="60"/>
      <c r="O18" s="60"/>
      <c r="P18" s="60"/>
      <c r="Q18" s="165"/>
      <c r="R18" s="166"/>
      <c r="S18" s="167"/>
      <c r="T18" s="515"/>
      <c r="U18" s="516"/>
      <c r="V18" s="517"/>
      <c r="W18" s="144"/>
      <c r="X18" s="145"/>
      <c r="Y18" s="144"/>
      <c r="Z18" s="145"/>
      <c r="AA18" s="146"/>
      <c r="AB18" s="147"/>
      <c r="AC18" s="83"/>
      <c r="AD18" s="83"/>
    </row>
    <row r="19" spans="1:30" ht="18" customHeight="1" thickBot="1">
      <c r="A19" s="59"/>
      <c r="B19" s="54"/>
      <c r="C19" s="80"/>
      <c r="D19" s="80"/>
      <c r="E19" s="80"/>
      <c r="F19" s="80"/>
      <c r="G19" s="84"/>
      <c r="H19" s="84"/>
      <c r="I19" s="84"/>
      <c r="J19" s="84"/>
      <c r="K19" s="84"/>
      <c r="L19" s="84"/>
      <c r="M19" s="80"/>
      <c r="N19" s="80"/>
      <c r="O19" s="80"/>
      <c r="P19" s="80"/>
      <c r="Q19" s="587"/>
      <c r="R19" s="581"/>
      <c r="S19" s="582"/>
      <c r="T19" s="580"/>
      <c r="U19" s="581"/>
      <c r="V19" s="582"/>
      <c r="W19" s="565"/>
      <c r="X19" s="566"/>
      <c r="Y19" s="585"/>
      <c r="Z19" s="586"/>
      <c r="AA19" s="505"/>
      <c r="AB19" s="506"/>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383" t="s">
        <v>47</v>
      </c>
      <c r="B21" s="384"/>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6"/>
    </row>
    <row r="22" spans="1:28" ht="15" customHeight="1">
      <c r="A22" s="387" t="s">
        <v>48</v>
      </c>
      <c r="B22" s="389" t="s">
        <v>49</v>
      </c>
      <c r="C22" s="390"/>
      <c r="D22" s="376" t="s">
        <v>137</v>
      </c>
      <c r="E22" s="391"/>
      <c r="F22" s="391"/>
      <c r="G22" s="391"/>
      <c r="H22" s="391"/>
      <c r="I22" s="391"/>
      <c r="J22" s="391"/>
      <c r="K22" s="391"/>
      <c r="L22" s="391"/>
      <c r="M22" s="391"/>
      <c r="N22" s="391"/>
      <c r="O22" s="365"/>
      <c r="P22" s="364" t="s">
        <v>41</v>
      </c>
      <c r="Q22" s="364" t="s">
        <v>51</v>
      </c>
      <c r="R22" s="364"/>
      <c r="S22" s="364"/>
      <c r="T22" s="364"/>
      <c r="U22" s="364"/>
      <c r="V22" s="364"/>
      <c r="W22" s="364"/>
      <c r="X22" s="364"/>
      <c r="Y22" s="364"/>
      <c r="Z22" s="364"/>
      <c r="AA22" s="364"/>
      <c r="AB22" s="366"/>
    </row>
    <row r="23" spans="1:28" ht="27" customHeight="1">
      <c r="A23" s="388"/>
      <c r="B23" s="377"/>
      <c r="C23" s="379"/>
      <c r="D23" s="88" t="s">
        <v>8</v>
      </c>
      <c r="E23" s="88" t="s">
        <v>30</v>
      </c>
      <c r="F23" s="88" t="s">
        <v>31</v>
      </c>
      <c r="G23" s="88" t="s">
        <v>32</v>
      </c>
      <c r="H23" s="88" t="s">
        <v>33</v>
      </c>
      <c r="I23" s="88" t="s">
        <v>34</v>
      </c>
      <c r="J23" s="88" t="s">
        <v>35</v>
      </c>
      <c r="K23" s="88" t="s">
        <v>36</v>
      </c>
      <c r="L23" s="88" t="s">
        <v>37</v>
      </c>
      <c r="M23" s="88" t="s">
        <v>38</v>
      </c>
      <c r="N23" s="88" t="s">
        <v>39</v>
      </c>
      <c r="O23" s="88" t="s">
        <v>40</v>
      </c>
      <c r="P23" s="365"/>
      <c r="Q23" s="364"/>
      <c r="R23" s="364"/>
      <c r="S23" s="364"/>
      <c r="T23" s="364"/>
      <c r="U23" s="364"/>
      <c r="V23" s="364"/>
      <c r="W23" s="364"/>
      <c r="X23" s="364"/>
      <c r="Y23" s="364"/>
      <c r="Z23" s="364"/>
      <c r="AA23" s="364"/>
      <c r="AB23" s="366"/>
    </row>
    <row r="24" spans="1:28" ht="42" customHeight="1" thickBot="1">
      <c r="A24" s="85"/>
      <c r="B24" s="399"/>
      <c r="C24" s="400"/>
      <c r="D24" s="89"/>
      <c r="E24" s="89"/>
      <c r="F24" s="89"/>
      <c r="G24" s="89"/>
      <c r="H24" s="89"/>
      <c r="I24" s="89"/>
      <c r="J24" s="89"/>
      <c r="K24" s="89"/>
      <c r="L24" s="89"/>
      <c r="M24" s="89"/>
      <c r="N24" s="89"/>
      <c r="O24" s="89"/>
      <c r="P24" s="86">
        <f>SUM(D24:O24)</f>
        <v>0</v>
      </c>
      <c r="Q24" s="401" t="s">
        <v>138</v>
      </c>
      <c r="R24" s="401"/>
      <c r="S24" s="401"/>
      <c r="T24" s="401"/>
      <c r="U24" s="401"/>
      <c r="V24" s="401"/>
      <c r="W24" s="401"/>
      <c r="X24" s="401"/>
      <c r="Y24" s="401"/>
      <c r="Z24" s="401"/>
      <c r="AA24" s="401"/>
      <c r="AB24" s="402"/>
    </row>
    <row r="25" spans="1:28" ht="21.75" customHeight="1">
      <c r="A25" s="306" t="s">
        <v>53</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8"/>
    </row>
    <row r="26" spans="1:39" ht="22.5" customHeight="1">
      <c r="A26" s="375" t="s">
        <v>54</v>
      </c>
      <c r="B26" s="364" t="s">
        <v>55</v>
      </c>
      <c r="C26" s="364" t="s">
        <v>49</v>
      </c>
      <c r="D26" s="364" t="s">
        <v>56</v>
      </c>
      <c r="E26" s="364"/>
      <c r="F26" s="364"/>
      <c r="G26" s="364"/>
      <c r="H26" s="364"/>
      <c r="I26" s="364"/>
      <c r="J26" s="364"/>
      <c r="K26" s="364"/>
      <c r="L26" s="364"/>
      <c r="M26" s="364"/>
      <c r="N26" s="364"/>
      <c r="O26" s="364"/>
      <c r="P26" s="364"/>
      <c r="Q26" s="364" t="s">
        <v>57</v>
      </c>
      <c r="R26" s="364"/>
      <c r="S26" s="364"/>
      <c r="T26" s="364"/>
      <c r="U26" s="364"/>
      <c r="V26" s="364"/>
      <c r="W26" s="364"/>
      <c r="X26" s="364"/>
      <c r="Y26" s="364"/>
      <c r="Z26" s="364"/>
      <c r="AA26" s="364"/>
      <c r="AB26" s="366"/>
      <c r="AE26" s="87"/>
      <c r="AF26" s="87"/>
      <c r="AG26" s="87"/>
      <c r="AH26" s="87"/>
      <c r="AI26" s="87"/>
      <c r="AJ26" s="87"/>
      <c r="AK26" s="87"/>
      <c r="AL26" s="87"/>
      <c r="AM26" s="87"/>
    </row>
    <row r="27" spans="1:39" ht="22.5" customHeight="1">
      <c r="A27" s="375"/>
      <c r="B27" s="364"/>
      <c r="C27" s="403"/>
      <c r="D27" s="88" t="s">
        <v>8</v>
      </c>
      <c r="E27" s="88" t="s">
        <v>30</v>
      </c>
      <c r="F27" s="88" t="s">
        <v>31</v>
      </c>
      <c r="G27" s="88" t="s">
        <v>32</v>
      </c>
      <c r="H27" s="88" t="s">
        <v>33</v>
      </c>
      <c r="I27" s="88" t="s">
        <v>34</v>
      </c>
      <c r="J27" s="88" t="s">
        <v>35</v>
      </c>
      <c r="K27" s="88" t="s">
        <v>36</v>
      </c>
      <c r="L27" s="88" t="s">
        <v>37</v>
      </c>
      <c r="M27" s="88" t="s">
        <v>38</v>
      </c>
      <c r="N27" s="88" t="s">
        <v>39</v>
      </c>
      <c r="O27" s="88" t="s">
        <v>40</v>
      </c>
      <c r="P27" s="88" t="s">
        <v>41</v>
      </c>
      <c r="Q27" s="377" t="s">
        <v>139</v>
      </c>
      <c r="R27" s="378"/>
      <c r="S27" s="378"/>
      <c r="T27" s="379"/>
      <c r="U27" s="377" t="s">
        <v>60</v>
      </c>
      <c r="V27" s="378"/>
      <c r="W27" s="378"/>
      <c r="X27" s="379"/>
      <c r="Y27" s="377" t="s">
        <v>61</v>
      </c>
      <c r="Z27" s="378"/>
      <c r="AA27" s="378"/>
      <c r="AB27" s="380"/>
      <c r="AE27" s="87"/>
      <c r="AF27" s="87"/>
      <c r="AG27" s="87"/>
      <c r="AH27" s="87"/>
      <c r="AI27" s="87"/>
      <c r="AJ27" s="87"/>
      <c r="AK27" s="87"/>
      <c r="AL27" s="87"/>
      <c r="AM27" s="87"/>
    </row>
    <row r="28" spans="1:39" ht="33" customHeight="1">
      <c r="A28" s="590"/>
      <c r="B28" s="583"/>
      <c r="C28" s="90" t="s">
        <v>62</v>
      </c>
      <c r="D28" s="89"/>
      <c r="E28" s="89"/>
      <c r="F28" s="89"/>
      <c r="G28" s="89"/>
      <c r="H28" s="89"/>
      <c r="I28" s="89"/>
      <c r="J28" s="89"/>
      <c r="K28" s="89"/>
      <c r="L28" s="89"/>
      <c r="M28" s="89"/>
      <c r="N28" s="89"/>
      <c r="O28" s="89"/>
      <c r="P28" s="163">
        <f>SUM(D28:O28)</f>
        <v>0</v>
      </c>
      <c r="Q28" s="507" t="s">
        <v>140</v>
      </c>
      <c r="R28" s="508"/>
      <c r="S28" s="508"/>
      <c r="T28" s="509"/>
      <c r="U28" s="507" t="s">
        <v>141</v>
      </c>
      <c r="V28" s="508"/>
      <c r="W28" s="508"/>
      <c r="X28" s="509"/>
      <c r="Y28" s="507" t="s">
        <v>142</v>
      </c>
      <c r="Z28" s="508"/>
      <c r="AA28" s="508"/>
      <c r="AB28" s="513"/>
      <c r="AE28" s="87"/>
      <c r="AF28" s="87"/>
      <c r="AG28" s="87"/>
      <c r="AH28" s="87"/>
      <c r="AI28" s="87"/>
      <c r="AJ28" s="87"/>
      <c r="AK28" s="87"/>
      <c r="AL28" s="87"/>
      <c r="AM28" s="87"/>
    </row>
    <row r="29" spans="1:39" ht="33.75" customHeight="1" thickBot="1">
      <c r="A29" s="591"/>
      <c r="B29" s="584"/>
      <c r="C29" s="91" t="s">
        <v>66</v>
      </c>
      <c r="D29" s="92"/>
      <c r="E29" s="92"/>
      <c r="F29" s="92"/>
      <c r="G29" s="93"/>
      <c r="H29" s="93"/>
      <c r="I29" s="93"/>
      <c r="J29" s="93"/>
      <c r="K29" s="93"/>
      <c r="L29" s="93"/>
      <c r="M29" s="93"/>
      <c r="N29" s="93"/>
      <c r="O29" s="93"/>
      <c r="P29" s="164">
        <f>SUM(D29:O29)</f>
        <v>0</v>
      </c>
      <c r="Q29" s="510"/>
      <c r="R29" s="511"/>
      <c r="S29" s="511"/>
      <c r="T29" s="512"/>
      <c r="U29" s="510"/>
      <c r="V29" s="511"/>
      <c r="W29" s="511"/>
      <c r="X29" s="512"/>
      <c r="Y29" s="510"/>
      <c r="Z29" s="511"/>
      <c r="AA29" s="511"/>
      <c r="AB29" s="514"/>
      <c r="AC29" s="49"/>
      <c r="AE29" s="87"/>
      <c r="AF29" s="87"/>
      <c r="AG29" s="87"/>
      <c r="AH29" s="87"/>
      <c r="AI29" s="87"/>
      <c r="AJ29" s="87"/>
      <c r="AK29" s="87"/>
      <c r="AL29" s="87"/>
      <c r="AM29" s="87"/>
    </row>
    <row r="30" spans="1:39" ht="25.5" customHeight="1">
      <c r="A30" s="373" t="s">
        <v>67</v>
      </c>
      <c r="B30" s="596" t="s">
        <v>68</v>
      </c>
      <c r="C30" s="544" t="s">
        <v>69</v>
      </c>
      <c r="D30" s="544"/>
      <c r="E30" s="544"/>
      <c r="F30" s="544"/>
      <c r="G30" s="544"/>
      <c r="H30" s="544"/>
      <c r="I30" s="544"/>
      <c r="J30" s="544"/>
      <c r="K30" s="544"/>
      <c r="L30" s="544"/>
      <c r="M30" s="544"/>
      <c r="N30" s="544"/>
      <c r="O30" s="544"/>
      <c r="P30" s="544"/>
      <c r="Q30" s="374" t="s">
        <v>70</v>
      </c>
      <c r="R30" s="554"/>
      <c r="S30" s="554"/>
      <c r="T30" s="554"/>
      <c r="U30" s="554"/>
      <c r="V30" s="554"/>
      <c r="W30" s="554"/>
      <c r="X30" s="554"/>
      <c r="Y30" s="554"/>
      <c r="Z30" s="554"/>
      <c r="AA30" s="554"/>
      <c r="AB30" s="555"/>
      <c r="AE30" s="87"/>
      <c r="AF30" s="87"/>
      <c r="AG30" s="87"/>
      <c r="AH30" s="87"/>
      <c r="AI30" s="87"/>
      <c r="AJ30" s="87"/>
      <c r="AK30" s="87"/>
      <c r="AL30" s="87"/>
      <c r="AM30" s="87"/>
    </row>
    <row r="31" spans="1:39" ht="25.5" customHeight="1">
      <c r="A31" s="375"/>
      <c r="B31" s="597"/>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76" t="s">
        <v>85</v>
      </c>
      <c r="R31" s="391"/>
      <c r="S31" s="391"/>
      <c r="T31" s="391"/>
      <c r="U31" s="391"/>
      <c r="V31" s="391"/>
      <c r="W31" s="391"/>
      <c r="X31" s="391"/>
      <c r="Y31" s="391"/>
      <c r="Z31" s="391"/>
      <c r="AA31" s="391"/>
      <c r="AB31" s="567"/>
      <c r="AE31" s="94"/>
      <c r="AF31" s="94"/>
      <c r="AG31" s="94"/>
      <c r="AH31" s="94"/>
      <c r="AI31" s="94"/>
      <c r="AJ31" s="94"/>
      <c r="AK31" s="94"/>
      <c r="AL31" s="94"/>
      <c r="AM31" s="94"/>
    </row>
    <row r="32" spans="1:39" ht="28.5" customHeight="1">
      <c r="A32" s="598"/>
      <c r="B32" s="594"/>
      <c r="C32" s="90" t="s">
        <v>62</v>
      </c>
      <c r="D32" s="95"/>
      <c r="E32" s="95"/>
      <c r="F32" s="95"/>
      <c r="G32" s="95"/>
      <c r="H32" s="95"/>
      <c r="I32" s="95"/>
      <c r="J32" s="95"/>
      <c r="K32" s="95"/>
      <c r="L32" s="95"/>
      <c r="M32" s="95"/>
      <c r="N32" s="95"/>
      <c r="O32" s="95"/>
      <c r="P32" s="96">
        <f aca="true" t="shared" si="0" ref="P32:P39">SUM(D32:O32)</f>
        <v>0</v>
      </c>
      <c r="Q32" s="548" t="s">
        <v>143</v>
      </c>
      <c r="R32" s="549"/>
      <c r="S32" s="549"/>
      <c r="T32" s="549"/>
      <c r="U32" s="549"/>
      <c r="V32" s="549"/>
      <c r="W32" s="549"/>
      <c r="X32" s="549"/>
      <c r="Y32" s="549"/>
      <c r="Z32" s="549"/>
      <c r="AA32" s="549"/>
      <c r="AB32" s="550"/>
      <c r="AC32" s="97"/>
      <c r="AE32" s="98"/>
      <c r="AF32" s="98"/>
      <c r="AG32" s="98"/>
      <c r="AH32" s="98"/>
      <c r="AI32" s="98"/>
      <c r="AJ32" s="98"/>
      <c r="AK32" s="98"/>
      <c r="AL32" s="98"/>
      <c r="AM32" s="98"/>
    </row>
    <row r="33" spans="1:29" ht="28.5" customHeight="1">
      <c r="A33" s="599"/>
      <c r="B33" s="595"/>
      <c r="C33" s="99" t="s">
        <v>66</v>
      </c>
      <c r="D33" s="100"/>
      <c r="E33" s="100"/>
      <c r="F33" s="100"/>
      <c r="G33" s="100"/>
      <c r="H33" s="100"/>
      <c r="I33" s="100"/>
      <c r="J33" s="100"/>
      <c r="K33" s="100"/>
      <c r="L33" s="100"/>
      <c r="M33" s="100"/>
      <c r="N33" s="100"/>
      <c r="O33" s="100"/>
      <c r="P33" s="101">
        <f t="shared" si="0"/>
        <v>0</v>
      </c>
      <c r="Q33" s="551"/>
      <c r="R33" s="552"/>
      <c r="S33" s="552"/>
      <c r="T33" s="552"/>
      <c r="U33" s="552"/>
      <c r="V33" s="552"/>
      <c r="W33" s="552"/>
      <c r="X33" s="552"/>
      <c r="Y33" s="552"/>
      <c r="Z33" s="552"/>
      <c r="AA33" s="552"/>
      <c r="AB33" s="553"/>
      <c r="AC33" s="97"/>
    </row>
    <row r="34" spans="1:29" ht="28.5" customHeight="1">
      <c r="A34" s="599"/>
      <c r="B34" s="575"/>
      <c r="C34" s="102" t="s">
        <v>62</v>
      </c>
      <c r="D34" s="103"/>
      <c r="E34" s="103"/>
      <c r="F34" s="103"/>
      <c r="G34" s="103"/>
      <c r="H34" s="103"/>
      <c r="I34" s="103"/>
      <c r="J34" s="103"/>
      <c r="K34" s="103"/>
      <c r="L34" s="103"/>
      <c r="M34" s="103"/>
      <c r="N34" s="103"/>
      <c r="O34" s="103"/>
      <c r="P34" s="101">
        <f t="shared" si="0"/>
        <v>0</v>
      </c>
      <c r="Q34" s="568"/>
      <c r="R34" s="569"/>
      <c r="S34" s="569"/>
      <c r="T34" s="569"/>
      <c r="U34" s="569"/>
      <c r="V34" s="569"/>
      <c r="W34" s="569"/>
      <c r="X34" s="569"/>
      <c r="Y34" s="569"/>
      <c r="Z34" s="569"/>
      <c r="AA34" s="569"/>
      <c r="AB34" s="570"/>
      <c r="AC34" s="97"/>
    </row>
    <row r="35" spans="1:29" ht="28.5" customHeight="1">
      <c r="A35" s="599"/>
      <c r="B35" s="595"/>
      <c r="C35" s="99" t="s">
        <v>66</v>
      </c>
      <c r="D35" s="100"/>
      <c r="E35" s="100"/>
      <c r="F35" s="100"/>
      <c r="G35" s="100"/>
      <c r="H35" s="100"/>
      <c r="I35" s="100"/>
      <c r="J35" s="100"/>
      <c r="K35" s="100"/>
      <c r="L35" s="104"/>
      <c r="M35" s="104"/>
      <c r="N35" s="104"/>
      <c r="O35" s="104"/>
      <c r="P35" s="101">
        <f t="shared" si="0"/>
        <v>0</v>
      </c>
      <c r="Q35" s="571"/>
      <c r="R35" s="572"/>
      <c r="S35" s="572"/>
      <c r="T35" s="572"/>
      <c r="U35" s="572"/>
      <c r="V35" s="572"/>
      <c r="W35" s="572"/>
      <c r="X35" s="572"/>
      <c r="Y35" s="572"/>
      <c r="Z35" s="572"/>
      <c r="AA35" s="572"/>
      <c r="AB35" s="573"/>
      <c r="AC35" s="97"/>
    </row>
    <row r="36" spans="1:29" ht="28.5" customHeight="1">
      <c r="A36" s="592"/>
      <c r="B36" s="575"/>
      <c r="C36" s="102" t="s">
        <v>62</v>
      </c>
      <c r="D36" s="103"/>
      <c r="E36" s="103"/>
      <c r="F36" s="103"/>
      <c r="G36" s="103"/>
      <c r="H36" s="103"/>
      <c r="I36" s="103"/>
      <c r="J36" s="103"/>
      <c r="K36" s="103"/>
      <c r="L36" s="103"/>
      <c r="M36" s="103"/>
      <c r="N36" s="103"/>
      <c r="O36" s="103"/>
      <c r="P36" s="101">
        <f t="shared" si="0"/>
        <v>0</v>
      </c>
      <c r="Q36" s="568"/>
      <c r="R36" s="569"/>
      <c r="S36" s="569"/>
      <c r="T36" s="569"/>
      <c r="U36" s="569"/>
      <c r="V36" s="569"/>
      <c r="W36" s="569"/>
      <c r="X36" s="569"/>
      <c r="Y36" s="569"/>
      <c r="Z36" s="569"/>
      <c r="AA36" s="569"/>
      <c r="AB36" s="570"/>
      <c r="AC36" s="97"/>
    </row>
    <row r="37" spans="1:29" ht="28.5" customHeight="1">
      <c r="A37" s="593"/>
      <c r="B37" s="595"/>
      <c r="C37" s="99" t="s">
        <v>66</v>
      </c>
      <c r="D37" s="100"/>
      <c r="E37" s="100"/>
      <c r="F37" s="100"/>
      <c r="G37" s="100"/>
      <c r="H37" s="100"/>
      <c r="I37" s="100"/>
      <c r="J37" s="100"/>
      <c r="K37" s="100"/>
      <c r="L37" s="104"/>
      <c r="M37" s="104"/>
      <c r="N37" s="104"/>
      <c r="O37" s="104"/>
      <c r="P37" s="101">
        <f t="shared" si="0"/>
        <v>0</v>
      </c>
      <c r="Q37" s="571"/>
      <c r="R37" s="572"/>
      <c r="S37" s="572"/>
      <c r="T37" s="572"/>
      <c r="U37" s="572"/>
      <c r="V37" s="572"/>
      <c r="W37" s="572"/>
      <c r="X37" s="572"/>
      <c r="Y37" s="572"/>
      <c r="Z37" s="572"/>
      <c r="AA37" s="572"/>
      <c r="AB37" s="573"/>
      <c r="AC37" s="97"/>
    </row>
    <row r="38" spans="1:29" ht="28.5" customHeight="1">
      <c r="A38" s="559"/>
      <c r="B38" s="575"/>
      <c r="C38" s="102" t="s">
        <v>62</v>
      </c>
      <c r="D38" s="103"/>
      <c r="E38" s="103"/>
      <c r="F38" s="103"/>
      <c r="G38" s="103"/>
      <c r="H38" s="103"/>
      <c r="I38" s="103"/>
      <c r="J38" s="103"/>
      <c r="K38" s="103"/>
      <c r="L38" s="103"/>
      <c r="M38" s="103"/>
      <c r="N38" s="103"/>
      <c r="O38" s="103"/>
      <c r="P38" s="101">
        <f t="shared" si="0"/>
        <v>0</v>
      </c>
      <c r="Q38" s="568"/>
      <c r="R38" s="569"/>
      <c r="S38" s="569"/>
      <c r="T38" s="569"/>
      <c r="U38" s="569"/>
      <c r="V38" s="569"/>
      <c r="W38" s="569"/>
      <c r="X38" s="569"/>
      <c r="Y38" s="569"/>
      <c r="Z38" s="569"/>
      <c r="AA38" s="569"/>
      <c r="AB38" s="570"/>
      <c r="AC38" s="97"/>
    </row>
    <row r="39" spans="1:29" ht="28.5" customHeight="1" thickBot="1">
      <c r="A39" s="560"/>
      <c r="B39" s="576"/>
      <c r="C39" s="91" t="s">
        <v>66</v>
      </c>
      <c r="D39" s="105"/>
      <c r="E39" s="105"/>
      <c r="F39" s="105"/>
      <c r="G39" s="105"/>
      <c r="H39" s="105"/>
      <c r="I39" s="105"/>
      <c r="J39" s="105"/>
      <c r="K39" s="105"/>
      <c r="L39" s="106"/>
      <c r="M39" s="106"/>
      <c r="N39" s="106"/>
      <c r="O39" s="106"/>
      <c r="P39" s="107">
        <f t="shared" si="0"/>
        <v>0</v>
      </c>
      <c r="Q39" s="577"/>
      <c r="R39" s="578"/>
      <c r="S39" s="578"/>
      <c r="T39" s="578"/>
      <c r="U39" s="578"/>
      <c r="V39" s="578"/>
      <c r="W39" s="578"/>
      <c r="X39" s="578"/>
      <c r="Y39" s="578"/>
      <c r="Z39" s="578"/>
      <c r="AA39" s="578"/>
      <c r="AB39" s="579"/>
      <c r="AC39" s="97"/>
    </row>
    <row r="40" ht="15">
      <c r="A40" s="50" t="s">
        <v>98</v>
      </c>
    </row>
  </sheetData>
  <sheetProtection/>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B28:B29"/>
    <mergeCell ref="B24:C24"/>
    <mergeCell ref="T17:V17"/>
    <mergeCell ref="Y19:Z19"/>
    <mergeCell ref="Y17:Z17"/>
    <mergeCell ref="P22:P23"/>
    <mergeCell ref="Q19:S19"/>
    <mergeCell ref="Q17:S17"/>
    <mergeCell ref="B22:C23"/>
    <mergeCell ref="B38:B39"/>
    <mergeCell ref="C13:Q13"/>
    <mergeCell ref="Q22:AB23"/>
    <mergeCell ref="C7:K9"/>
    <mergeCell ref="Q38:AB39"/>
    <mergeCell ref="U27:X27"/>
    <mergeCell ref="Q36:AB37"/>
    <mergeCell ref="T19:V19"/>
    <mergeCell ref="Q27:T27"/>
    <mergeCell ref="A38:A39"/>
    <mergeCell ref="V13:Y13"/>
    <mergeCell ref="Q15:AB15"/>
    <mergeCell ref="AA13:AB13"/>
    <mergeCell ref="W19:X19"/>
    <mergeCell ref="Y27:AB27"/>
    <mergeCell ref="Q31:AB31"/>
    <mergeCell ref="Q34:AB35"/>
    <mergeCell ref="A21:AB21"/>
    <mergeCell ref="AA17:AB17"/>
    <mergeCell ref="C30:P30"/>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Z1:AB1"/>
    <mergeCell ref="AA8:AB8"/>
    <mergeCell ref="AA9:AB9"/>
    <mergeCell ref="W17:X17"/>
    <mergeCell ref="B1:Y1"/>
    <mergeCell ref="AA7:AB7"/>
    <mergeCell ref="Y9:Z9"/>
    <mergeCell ref="Z3:AB3"/>
    <mergeCell ref="Y8:Z8"/>
    <mergeCell ref="Y7:Z7"/>
    <mergeCell ref="U7:V9"/>
    <mergeCell ref="W7:X9"/>
    <mergeCell ref="A11:B11"/>
    <mergeCell ref="AA19:AB19"/>
    <mergeCell ref="Y11:AB11"/>
    <mergeCell ref="U28:X29"/>
    <mergeCell ref="Y28:AB29"/>
    <mergeCell ref="T18:V18"/>
    <mergeCell ref="D22:O22"/>
    <mergeCell ref="Q16:V16"/>
    <mergeCell ref="M11:Q11"/>
    <mergeCell ref="C12:Z12"/>
    <mergeCell ref="W16:AB16"/>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Z23"/>
  <sheetViews>
    <sheetView zoomScale="80" zoomScaleNormal="80" zoomScalePageLayoutView="0" workbookViewId="0" topLeftCell="A1">
      <selection activeCell="J11" sqref="J11:J12"/>
    </sheetView>
  </sheetViews>
  <sheetFormatPr defaultColWidth="10.8515625" defaultRowHeight="15"/>
  <cols>
    <col min="1" max="1" width="7.8515625" style="108" customWidth="1"/>
    <col min="2" max="2" width="10.140625" style="108" customWidth="1"/>
    <col min="3" max="3" width="10.00390625" style="108" customWidth="1"/>
    <col min="4" max="4" width="17.28125" style="108" customWidth="1"/>
    <col min="5" max="7" width="8.28125" style="108" customWidth="1"/>
    <col min="8" max="9" width="14.7109375" style="108" customWidth="1"/>
    <col min="10" max="11" width="29.28125" style="108" customWidth="1"/>
    <col min="12" max="12" width="16.8515625" style="108" customWidth="1"/>
    <col min="13" max="14" width="15.28125" style="108" customWidth="1"/>
    <col min="15" max="15" width="21.140625" style="108" customWidth="1"/>
    <col min="16" max="20" width="8.7109375" style="108" customWidth="1"/>
    <col min="21" max="21" width="22.28125" style="108" customWidth="1"/>
    <col min="22" max="22" width="17.00390625" style="108" customWidth="1"/>
    <col min="23" max="46" width="5.8515625" style="108" customWidth="1"/>
    <col min="47" max="47" width="17.140625" style="108" customWidth="1"/>
    <col min="48" max="48" width="15.8515625" style="198" customWidth="1"/>
    <col min="49" max="49" width="20.28125" style="242" customWidth="1"/>
    <col min="50" max="50" width="20.28125" style="108" customWidth="1"/>
    <col min="51" max="52" width="24.421875" style="108" customWidth="1"/>
    <col min="53" max="16384" width="10.8515625" style="108" customWidth="1"/>
  </cols>
  <sheetData>
    <row r="1" spans="2:52" ht="15.75" customHeight="1">
      <c r="B1" s="610" t="s">
        <v>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2"/>
      <c r="AY1" s="541" t="s">
        <v>1</v>
      </c>
      <c r="AZ1" s="542"/>
    </row>
    <row r="2" spans="2:52" ht="15.75" customHeight="1">
      <c r="B2" s="613" t="s">
        <v>2</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5"/>
      <c r="AY2" s="607" t="s">
        <v>3</v>
      </c>
      <c r="AZ2" s="608"/>
    </row>
    <row r="3" spans="2:52" ht="15" customHeight="1">
      <c r="B3" s="616" t="s">
        <v>144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8"/>
      <c r="AY3" s="607" t="s">
        <v>5</v>
      </c>
      <c r="AZ3" s="608"/>
    </row>
    <row r="4" spans="2:52" ht="15.75" customHeight="1">
      <c r="B4" s="610"/>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2"/>
      <c r="AY4" s="609" t="s">
        <v>145</v>
      </c>
      <c r="AZ4" s="609"/>
    </row>
    <row r="5" spans="2:52" ht="15" customHeight="1">
      <c r="B5" s="624" t="s">
        <v>146</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6"/>
      <c r="AI5" s="634" t="s">
        <v>13</v>
      </c>
      <c r="AJ5" s="641"/>
      <c r="AK5" s="641"/>
      <c r="AL5" s="641"/>
      <c r="AM5" s="641"/>
      <c r="AN5" s="641"/>
      <c r="AO5" s="641"/>
      <c r="AP5" s="641"/>
      <c r="AQ5" s="641"/>
      <c r="AR5" s="641"/>
      <c r="AS5" s="641"/>
      <c r="AT5" s="641"/>
      <c r="AU5" s="641"/>
      <c r="AV5" s="635"/>
      <c r="AW5" s="627" t="s">
        <v>147</v>
      </c>
      <c r="AX5" s="627" t="s">
        <v>148</v>
      </c>
      <c r="AY5" s="627" t="s">
        <v>149</v>
      </c>
      <c r="AZ5" s="627" t="s">
        <v>150</v>
      </c>
    </row>
    <row r="6" spans="2:52" ht="15" customHeight="1">
      <c r="B6" s="619" t="s">
        <v>9</v>
      </c>
      <c r="C6" s="619"/>
      <c r="D6" s="619"/>
      <c r="E6" s="620">
        <v>44957</v>
      </c>
      <c r="F6" s="621"/>
      <c r="G6" s="634" t="s">
        <v>10</v>
      </c>
      <c r="H6" s="635"/>
      <c r="I6" s="640" t="s">
        <v>11</v>
      </c>
      <c r="J6" s="640"/>
      <c r="K6" s="116"/>
      <c r="L6" s="634"/>
      <c r="M6" s="641"/>
      <c r="N6" s="641"/>
      <c r="O6" s="641"/>
      <c r="P6" s="641"/>
      <c r="Q6" s="641"/>
      <c r="R6" s="641"/>
      <c r="S6" s="641"/>
      <c r="T6" s="641"/>
      <c r="U6" s="641"/>
      <c r="V6" s="641"/>
      <c r="W6" s="109"/>
      <c r="X6" s="109"/>
      <c r="Y6" s="109"/>
      <c r="Z6" s="109"/>
      <c r="AA6" s="109"/>
      <c r="AB6" s="109"/>
      <c r="AC6" s="109"/>
      <c r="AD6" s="109"/>
      <c r="AE6" s="109"/>
      <c r="AF6" s="109"/>
      <c r="AG6" s="109"/>
      <c r="AH6" s="110"/>
      <c r="AI6" s="636"/>
      <c r="AJ6" s="642"/>
      <c r="AK6" s="642"/>
      <c r="AL6" s="642"/>
      <c r="AM6" s="642"/>
      <c r="AN6" s="642"/>
      <c r="AO6" s="642"/>
      <c r="AP6" s="642"/>
      <c r="AQ6" s="642"/>
      <c r="AR6" s="642"/>
      <c r="AS6" s="642"/>
      <c r="AT6" s="642"/>
      <c r="AU6" s="642"/>
      <c r="AV6" s="637"/>
      <c r="AW6" s="633"/>
      <c r="AX6" s="633"/>
      <c r="AY6" s="633"/>
      <c r="AZ6" s="633"/>
    </row>
    <row r="7" spans="2:52" ht="15" customHeight="1">
      <c r="B7" s="619"/>
      <c r="C7" s="619"/>
      <c r="D7" s="619"/>
      <c r="E7" s="621"/>
      <c r="F7" s="621"/>
      <c r="G7" s="636"/>
      <c r="H7" s="637"/>
      <c r="I7" s="640" t="s">
        <v>12</v>
      </c>
      <c r="J7" s="640"/>
      <c r="K7" s="116"/>
      <c r="L7" s="636"/>
      <c r="M7" s="642"/>
      <c r="N7" s="642"/>
      <c r="O7" s="642"/>
      <c r="P7" s="642"/>
      <c r="Q7" s="642"/>
      <c r="R7" s="642"/>
      <c r="S7" s="642"/>
      <c r="T7" s="642"/>
      <c r="U7" s="642"/>
      <c r="V7" s="642"/>
      <c r="W7" s="111"/>
      <c r="X7" s="111"/>
      <c r="Y7" s="111"/>
      <c r="Z7" s="111"/>
      <c r="AA7" s="111"/>
      <c r="AB7" s="111"/>
      <c r="AC7" s="111"/>
      <c r="AD7" s="111"/>
      <c r="AE7" s="111"/>
      <c r="AF7" s="111"/>
      <c r="AG7" s="111"/>
      <c r="AH7" s="112"/>
      <c r="AI7" s="636"/>
      <c r="AJ7" s="642"/>
      <c r="AK7" s="642"/>
      <c r="AL7" s="642"/>
      <c r="AM7" s="642"/>
      <c r="AN7" s="642"/>
      <c r="AO7" s="642"/>
      <c r="AP7" s="642"/>
      <c r="AQ7" s="642"/>
      <c r="AR7" s="642"/>
      <c r="AS7" s="642"/>
      <c r="AT7" s="642"/>
      <c r="AU7" s="642"/>
      <c r="AV7" s="637"/>
      <c r="AW7" s="633"/>
      <c r="AX7" s="633"/>
      <c r="AY7" s="633"/>
      <c r="AZ7" s="633"/>
    </row>
    <row r="8" spans="2:52" ht="15" customHeight="1">
      <c r="B8" s="619"/>
      <c r="C8" s="619"/>
      <c r="D8" s="619"/>
      <c r="E8" s="621"/>
      <c r="F8" s="621"/>
      <c r="G8" s="638"/>
      <c r="H8" s="639"/>
      <c r="I8" s="640" t="s">
        <v>13</v>
      </c>
      <c r="J8" s="640"/>
      <c r="K8" s="116" t="s">
        <v>14</v>
      </c>
      <c r="L8" s="638"/>
      <c r="M8" s="643"/>
      <c r="N8" s="643"/>
      <c r="O8" s="643"/>
      <c r="P8" s="643"/>
      <c r="Q8" s="643"/>
      <c r="R8" s="643"/>
      <c r="S8" s="643"/>
      <c r="T8" s="643"/>
      <c r="U8" s="643"/>
      <c r="V8" s="643"/>
      <c r="W8" s="113"/>
      <c r="X8" s="113"/>
      <c r="Y8" s="113"/>
      <c r="Z8" s="113"/>
      <c r="AA8" s="113"/>
      <c r="AB8" s="113"/>
      <c r="AC8" s="113"/>
      <c r="AD8" s="113"/>
      <c r="AE8" s="113"/>
      <c r="AF8" s="113"/>
      <c r="AG8" s="113"/>
      <c r="AH8" s="114"/>
      <c r="AI8" s="636"/>
      <c r="AJ8" s="642"/>
      <c r="AK8" s="642"/>
      <c r="AL8" s="642"/>
      <c r="AM8" s="642"/>
      <c r="AN8" s="642"/>
      <c r="AO8" s="642"/>
      <c r="AP8" s="642"/>
      <c r="AQ8" s="642"/>
      <c r="AR8" s="642"/>
      <c r="AS8" s="642"/>
      <c r="AT8" s="642"/>
      <c r="AU8" s="642"/>
      <c r="AV8" s="637"/>
      <c r="AW8" s="633"/>
      <c r="AX8" s="633"/>
      <c r="AY8" s="633"/>
      <c r="AZ8" s="633"/>
    </row>
    <row r="9" spans="2:52" ht="15" customHeight="1">
      <c r="B9" s="630" t="s">
        <v>151</v>
      </c>
      <c r="C9" s="631"/>
      <c r="D9" s="632"/>
      <c r="E9" s="603"/>
      <c r="F9" s="604"/>
      <c r="G9" s="604"/>
      <c r="H9" s="604"/>
      <c r="I9" s="604"/>
      <c r="J9" s="604"/>
      <c r="K9" s="604"/>
      <c r="L9" s="605"/>
      <c r="M9" s="605"/>
      <c r="N9" s="605"/>
      <c r="O9" s="605"/>
      <c r="P9" s="605"/>
      <c r="Q9" s="605"/>
      <c r="R9" s="605"/>
      <c r="S9" s="605"/>
      <c r="T9" s="605"/>
      <c r="U9" s="605"/>
      <c r="V9" s="605"/>
      <c r="W9" s="605"/>
      <c r="X9" s="605"/>
      <c r="Y9" s="605"/>
      <c r="Z9" s="605"/>
      <c r="AA9" s="605"/>
      <c r="AB9" s="605"/>
      <c r="AC9" s="605"/>
      <c r="AD9" s="605"/>
      <c r="AE9" s="605"/>
      <c r="AF9" s="605"/>
      <c r="AG9" s="605"/>
      <c r="AH9" s="606"/>
      <c r="AI9" s="636"/>
      <c r="AJ9" s="642"/>
      <c r="AK9" s="642"/>
      <c r="AL9" s="642"/>
      <c r="AM9" s="642"/>
      <c r="AN9" s="642"/>
      <c r="AO9" s="642"/>
      <c r="AP9" s="642"/>
      <c r="AQ9" s="642"/>
      <c r="AR9" s="642"/>
      <c r="AS9" s="642"/>
      <c r="AT9" s="642"/>
      <c r="AU9" s="642"/>
      <c r="AV9" s="637"/>
      <c r="AW9" s="633"/>
      <c r="AX9" s="633"/>
      <c r="AY9" s="633"/>
      <c r="AZ9" s="633"/>
    </row>
    <row r="10" spans="2:52" ht="15" customHeight="1">
      <c r="B10" s="600" t="s">
        <v>152</v>
      </c>
      <c r="C10" s="601"/>
      <c r="D10" s="602"/>
      <c r="E10" s="647" t="s">
        <v>153</v>
      </c>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6"/>
      <c r="AI10" s="638"/>
      <c r="AJ10" s="643"/>
      <c r="AK10" s="643"/>
      <c r="AL10" s="643"/>
      <c r="AM10" s="643"/>
      <c r="AN10" s="643"/>
      <c r="AO10" s="643"/>
      <c r="AP10" s="643"/>
      <c r="AQ10" s="643"/>
      <c r="AR10" s="643"/>
      <c r="AS10" s="643"/>
      <c r="AT10" s="643"/>
      <c r="AU10" s="643"/>
      <c r="AV10" s="639"/>
      <c r="AW10" s="633"/>
      <c r="AX10" s="633"/>
      <c r="AY10" s="633"/>
      <c r="AZ10" s="633"/>
    </row>
    <row r="11" spans="2:52" ht="39.75" customHeight="1">
      <c r="B11" s="622" t="s">
        <v>154</v>
      </c>
      <c r="C11" s="629"/>
      <c r="D11" s="629"/>
      <c r="E11" s="629"/>
      <c r="F11" s="629"/>
      <c r="G11" s="623"/>
      <c r="H11" s="622" t="s">
        <v>155</v>
      </c>
      <c r="I11" s="623"/>
      <c r="J11" s="627" t="s">
        <v>156</v>
      </c>
      <c r="K11" s="627" t="s">
        <v>157</v>
      </c>
      <c r="L11" s="627" t="s">
        <v>158</v>
      </c>
      <c r="M11" s="627" t="s">
        <v>159</v>
      </c>
      <c r="N11" s="627" t="s">
        <v>160</v>
      </c>
      <c r="O11" s="627" t="s">
        <v>161</v>
      </c>
      <c r="P11" s="622" t="s">
        <v>162</v>
      </c>
      <c r="Q11" s="629"/>
      <c r="R11" s="629"/>
      <c r="S11" s="629"/>
      <c r="T11" s="623"/>
      <c r="U11" s="627" t="s">
        <v>163</v>
      </c>
      <c r="V11" s="627" t="s">
        <v>164</v>
      </c>
      <c r="W11" s="624" t="s">
        <v>165</v>
      </c>
      <c r="X11" s="625"/>
      <c r="Y11" s="625"/>
      <c r="Z11" s="625"/>
      <c r="AA11" s="625"/>
      <c r="AB11" s="625"/>
      <c r="AC11" s="625"/>
      <c r="AD11" s="625"/>
      <c r="AE11" s="625"/>
      <c r="AF11" s="625"/>
      <c r="AG11" s="625"/>
      <c r="AH11" s="626"/>
      <c r="AI11" s="624" t="s">
        <v>166</v>
      </c>
      <c r="AJ11" s="625"/>
      <c r="AK11" s="625"/>
      <c r="AL11" s="625"/>
      <c r="AM11" s="625"/>
      <c r="AN11" s="625"/>
      <c r="AO11" s="625"/>
      <c r="AP11" s="625"/>
      <c r="AQ11" s="625"/>
      <c r="AR11" s="625"/>
      <c r="AS11" s="625"/>
      <c r="AT11" s="626"/>
      <c r="AU11" s="622" t="s">
        <v>41</v>
      </c>
      <c r="AV11" s="623"/>
      <c r="AW11" s="633"/>
      <c r="AX11" s="633"/>
      <c r="AY11" s="633"/>
      <c r="AZ11" s="633"/>
    </row>
    <row r="12" spans="2:52" ht="42.75">
      <c r="B12" s="115" t="s">
        <v>167</v>
      </c>
      <c r="C12" s="115" t="s">
        <v>168</v>
      </c>
      <c r="D12" s="115" t="s">
        <v>169</v>
      </c>
      <c r="E12" s="115" t="s">
        <v>170</v>
      </c>
      <c r="F12" s="115" t="s">
        <v>171</v>
      </c>
      <c r="G12" s="115" t="s">
        <v>172</v>
      </c>
      <c r="H12" s="115" t="s">
        <v>173</v>
      </c>
      <c r="I12" s="115" t="s">
        <v>174</v>
      </c>
      <c r="J12" s="628"/>
      <c r="K12" s="628"/>
      <c r="L12" s="628"/>
      <c r="M12" s="628"/>
      <c r="N12" s="628"/>
      <c r="O12" s="628"/>
      <c r="P12" s="115">
        <v>2020</v>
      </c>
      <c r="Q12" s="115">
        <v>2021</v>
      </c>
      <c r="R12" s="115">
        <v>2022</v>
      </c>
      <c r="S12" s="115">
        <v>2023</v>
      </c>
      <c r="T12" s="115">
        <v>2024</v>
      </c>
      <c r="U12" s="628"/>
      <c r="V12" s="628"/>
      <c r="W12" s="121" t="s">
        <v>8</v>
      </c>
      <c r="X12" s="121" t="s">
        <v>30</v>
      </c>
      <c r="Y12" s="121" t="s">
        <v>31</v>
      </c>
      <c r="Z12" s="121" t="s">
        <v>32</v>
      </c>
      <c r="AA12" s="121" t="s">
        <v>33</v>
      </c>
      <c r="AB12" s="121" t="s">
        <v>34</v>
      </c>
      <c r="AC12" s="121" t="s">
        <v>35</v>
      </c>
      <c r="AD12" s="121" t="s">
        <v>36</v>
      </c>
      <c r="AE12" s="121" t="s">
        <v>37</v>
      </c>
      <c r="AF12" s="121" t="s">
        <v>38</v>
      </c>
      <c r="AG12" s="121" t="s">
        <v>39</v>
      </c>
      <c r="AH12" s="121" t="s">
        <v>40</v>
      </c>
      <c r="AI12" s="121" t="s">
        <v>8</v>
      </c>
      <c r="AJ12" s="121" t="s">
        <v>30</v>
      </c>
      <c r="AK12" s="121" t="s">
        <v>31</v>
      </c>
      <c r="AL12" s="121" t="s">
        <v>32</v>
      </c>
      <c r="AM12" s="121" t="s">
        <v>33</v>
      </c>
      <c r="AN12" s="121" t="s">
        <v>34</v>
      </c>
      <c r="AO12" s="121" t="s">
        <v>35</v>
      </c>
      <c r="AP12" s="121" t="s">
        <v>36</v>
      </c>
      <c r="AQ12" s="121" t="s">
        <v>37</v>
      </c>
      <c r="AR12" s="121" t="s">
        <v>38</v>
      </c>
      <c r="AS12" s="121" t="s">
        <v>39</v>
      </c>
      <c r="AT12" s="121" t="s">
        <v>40</v>
      </c>
      <c r="AU12" s="115" t="s">
        <v>175</v>
      </c>
      <c r="AV12" s="197" t="s">
        <v>176</v>
      </c>
      <c r="AW12" s="628"/>
      <c r="AX12" s="628"/>
      <c r="AY12" s="628"/>
      <c r="AZ12" s="628"/>
    </row>
    <row r="13" spans="1:52" ht="162" customHeight="1">
      <c r="A13" s="232">
        <v>1</v>
      </c>
      <c r="B13" s="233">
        <v>38</v>
      </c>
      <c r="C13" s="117"/>
      <c r="D13" s="117"/>
      <c r="E13" s="117"/>
      <c r="F13" s="117"/>
      <c r="G13" s="117"/>
      <c r="H13" s="117"/>
      <c r="I13" s="117" t="s">
        <v>52</v>
      </c>
      <c r="J13" s="138" t="s">
        <v>177</v>
      </c>
      <c r="K13" s="138" t="s">
        <v>178</v>
      </c>
      <c r="L13" s="117" t="s">
        <v>179</v>
      </c>
      <c r="M13" s="117">
        <v>1</v>
      </c>
      <c r="N13" s="117" t="s">
        <v>180</v>
      </c>
      <c r="O13" s="117" t="s">
        <v>181</v>
      </c>
      <c r="P13" s="209">
        <v>1</v>
      </c>
      <c r="Q13" s="209">
        <v>1</v>
      </c>
      <c r="R13" s="209">
        <v>1</v>
      </c>
      <c r="S13" s="209">
        <v>1</v>
      </c>
      <c r="T13" s="209">
        <v>1</v>
      </c>
      <c r="U13" s="209" t="s">
        <v>182</v>
      </c>
      <c r="V13" s="210" t="s">
        <v>183</v>
      </c>
      <c r="W13" s="215">
        <v>0.05</v>
      </c>
      <c r="X13" s="215">
        <v>0.05</v>
      </c>
      <c r="Y13" s="215">
        <v>0.1</v>
      </c>
      <c r="Z13" s="215">
        <v>0.1</v>
      </c>
      <c r="AA13" s="215">
        <v>0.05</v>
      </c>
      <c r="AB13" s="215">
        <v>0.05</v>
      </c>
      <c r="AC13" s="215">
        <v>0.1</v>
      </c>
      <c r="AD13" s="215">
        <v>0.1</v>
      </c>
      <c r="AE13" s="117">
        <v>0.1</v>
      </c>
      <c r="AF13" s="117">
        <v>0.1</v>
      </c>
      <c r="AG13" s="117">
        <v>0.1</v>
      </c>
      <c r="AH13" s="117">
        <v>0.1</v>
      </c>
      <c r="AI13" s="118">
        <v>0.05</v>
      </c>
      <c r="AJ13" s="118"/>
      <c r="AK13" s="118"/>
      <c r="AL13" s="118"/>
      <c r="AM13" s="118"/>
      <c r="AN13" s="118"/>
      <c r="AO13" s="118"/>
      <c r="AP13" s="118"/>
      <c r="AQ13" s="118"/>
      <c r="AR13" s="118"/>
      <c r="AS13" s="118"/>
      <c r="AT13" s="118"/>
      <c r="AU13" s="118">
        <f>SUM(AI13:AT13)</f>
        <v>0.05</v>
      </c>
      <c r="AV13" s="120">
        <f>+AU13/S13</f>
        <v>0.05</v>
      </c>
      <c r="AW13" s="239" t="s">
        <v>184</v>
      </c>
      <c r="AX13" s="239" t="s">
        <v>184</v>
      </c>
      <c r="AY13" s="119" t="s">
        <v>52</v>
      </c>
      <c r="AZ13" s="237" t="s">
        <v>52</v>
      </c>
    </row>
    <row r="14" spans="1:52" ht="160.5" customHeight="1">
      <c r="A14" s="232">
        <v>2</v>
      </c>
      <c r="B14" s="234">
        <v>39</v>
      </c>
      <c r="C14" s="212"/>
      <c r="D14" s="212"/>
      <c r="E14" s="212"/>
      <c r="F14" s="212"/>
      <c r="G14" s="212"/>
      <c r="H14" s="212"/>
      <c r="I14" s="212" t="s">
        <v>52</v>
      </c>
      <c r="J14" s="211" t="s">
        <v>185</v>
      </c>
      <c r="K14" s="211" t="s">
        <v>186</v>
      </c>
      <c r="L14" s="212" t="s">
        <v>179</v>
      </c>
      <c r="M14" s="212">
        <v>1</v>
      </c>
      <c r="N14" s="212" t="s">
        <v>187</v>
      </c>
      <c r="O14" s="223" t="s">
        <v>188</v>
      </c>
      <c r="P14" s="213">
        <v>1</v>
      </c>
      <c r="Q14" s="213">
        <v>1</v>
      </c>
      <c r="R14" s="213">
        <v>1</v>
      </c>
      <c r="S14" s="213">
        <v>1</v>
      </c>
      <c r="T14" s="213">
        <v>1</v>
      </c>
      <c r="U14" s="212" t="s">
        <v>182</v>
      </c>
      <c r="V14" s="212" t="s">
        <v>189</v>
      </c>
      <c r="W14" s="211">
        <v>0.05</v>
      </c>
      <c r="X14" s="211">
        <v>0.05</v>
      </c>
      <c r="Y14" s="211">
        <v>0.05</v>
      </c>
      <c r="Z14" s="211">
        <v>0.1</v>
      </c>
      <c r="AA14" s="211">
        <v>0.1</v>
      </c>
      <c r="AB14" s="211">
        <v>0.1</v>
      </c>
      <c r="AC14" s="211">
        <v>0.1</v>
      </c>
      <c r="AD14" s="211">
        <v>0.1</v>
      </c>
      <c r="AE14" s="211">
        <v>0.1</v>
      </c>
      <c r="AF14" s="211">
        <v>0.1</v>
      </c>
      <c r="AG14" s="211">
        <v>0.1</v>
      </c>
      <c r="AH14" s="211">
        <v>0.05</v>
      </c>
      <c r="AI14" s="118">
        <v>0.05</v>
      </c>
      <c r="AJ14" s="118"/>
      <c r="AK14" s="118"/>
      <c r="AL14" s="118"/>
      <c r="AM14" s="118"/>
      <c r="AN14" s="118"/>
      <c r="AO14" s="118"/>
      <c r="AP14" s="118"/>
      <c r="AQ14" s="118"/>
      <c r="AR14" s="118"/>
      <c r="AS14" s="118"/>
      <c r="AT14" s="118"/>
      <c r="AU14" s="118">
        <f aca="true" t="shared" si="0" ref="AU14:AU19">SUM(AI14:AT14)</f>
        <v>0.05</v>
      </c>
      <c r="AV14" s="120">
        <f aca="true" t="shared" si="1" ref="AV14:AV19">+AU14/S14</f>
        <v>0.05</v>
      </c>
      <c r="AW14" s="240" t="s">
        <v>190</v>
      </c>
      <c r="AX14" s="240" t="s">
        <v>190</v>
      </c>
      <c r="AY14" s="120" t="s">
        <v>52</v>
      </c>
      <c r="AZ14" s="118" t="s">
        <v>52</v>
      </c>
    </row>
    <row r="15" spans="1:52" ht="181.5" customHeight="1">
      <c r="A15" s="232">
        <v>3</v>
      </c>
      <c r="B15" s="235"/>
      <c r="C15" s="214"/>
      <c r="D15" s="214"/>
      <c r="E15" s="214"/>
      <c r="F15" s="214"/>
      <c r="G15" s="214"/>
      <c r="H15" s="215" t="s">
        <v>191</v>
      </c>
      <c r="I15" s="117" t="s">
        <v>52</v>
      </c>
      <c r="J15" s="216" t="s">
        <v>192</v>
      </c>
      <c r="K15" s="216" t="s">
        <v>193</v>
      </c>
      <c r="L15" s="215" t="s">
        <v>194</v>
      </c>
      <c r="M15" s="215">
        <v>1</v>
      </c>
      <c r="N15" s="215" t="s">
        <v>195</v>
      </c>
      <c r="O15" s="215" t="s">
        <v>196</v>
      </c>
      <c r="P15" s="217">
        <v>0</v>
      </c>
      <c r="Q15" s="217">
        <v>0</v>
      </c>
      <c r="R15" s="217">
        <v>0</v>
      </c>
      <c r="S15" s="217">
        <v>1</v>
      </c>
      <c r="T15" s="217">
        <v>0</v>
      </c>
      <c r="U15" s="214" t="s">
        <v>197</v>
      </c>
      <c r="V15" s="215" t="s">
        <v>198</v>
      </c>
      <c r="W15" s="214">
        <v>0</v>
      </c>
      <c r="X15" s="214">
        <v>0</v>
      </c>
      <c r="Y15" s="214">
        <v>0</v>
      </c>
      <c r="Z15" s="214">
        <v>0</v>
      </c>
      <c r="AA15" s="214">
        <v>0</v>
      </c>
      <c r="AB15" s="214">
        <v>0</v>
      </c>
      <c r="AC15" s="214">
        <v>0</v>
      </c>
      <c r="AD15" s="214">
        <v>1</v>
      </c>
      <c r="AE15" s="214">
        <v>0</v>
      </c>
      <c r="AF15" s="214">
        <v>0</v>
      </c>
      <c r="AG15" s="214">
        <v>0</v>
      </c>
      <c r="AH15" s="214">
        <v>0</v>
      </c>
      <c r="AI15" s="118">
        <v>0</v>
      </c>
      <c r="AJ15" s="118"/>
      <c r="AK15" s="118"/>
      <c r="AL15" s="118"/>
      <c r="AM15" s="118"/>
      <c r="AN15" s="118"/>
      <c r="AO15" s="118"/>
      <c r="AP15" s="118"/>
      <c r="AQ15" s="118"/>
      <c r="AR15" s="118"/>
      <c r="AS15" s="118"/>
      <c r="AT15" s="118"/>
      <c r="AU15" s="118">
        <f>SUM(AI15:AT15)</f>
        <v>0</v>
      </c>
      <c r="AV15" s="120">
        <f t="shared" si="1"/>
        <v>0</v>
      </c>
      <c r="AW15" s="240" t="s">
        <v>199</v>
      </c>
      <c r="AX15" s="240" t="s">
        <v>199</v>
      </c>
      <c r="AY15" s="120" t="s">
        <v>52</v>
      </c>
      <c r="AZ15" s="118" t="s">
        <v>52</v>
      </c>
    </row>
    <row r="16" spans="1:52" ht="144.75" customHeight="1">
      <c r="A16" s="232">
        <v>4</v>
      </c>
      <c r="B16" s="230"/>
      <c r="C16" s="116"/>
      <c r="D16" s="116"/>
      <c r="E16" s="116"/>
      <c r="F16" s="116"/>
      <c r="G16" s="116"/>
      <c r="H16" s="215" t="s">
        <v>200</v>
      </c>
      <c r="I16" s="117" t="s">
        <v>52</v>
      </c>
      <c r="J16" s="216" t="s">
        <v>201</v>
      </c>
      <c r="K16" s="216" t="s">
        <v>202</v>
      </c>
      <c r="L16" s="215" t="s">
        <v>194</v>
      </c>
      <c r="M16" s="215" t="s">
        <v>52</v>
      </c>
      <c r="N16" s="215" t="s">
        <v>203</v>
      </c>
      <c r="O16" s="215" t="s">
        <v>204</v>
      </c>
      <c r="P16" s="218">
        <v>0</v>
      </c>
      <c r="Q16" s="218">
        <v>0</v>
      </c>
      <c r="R16" s="218">
        <v>0</v>
      </c>
      <c r="S16" s="218">
        <v>1</v>
      </c>
      <c r="T16" s="219">
        <v>0</v>
      </c>
      <c r="U16" s="215" t="s">
        <v>205</v>
      </c>
      <c r="V16" s="216" t="s">
        <v>206</v>
      </c>
      <c r="W16" s="207">
        <v>0</v>
      </c>
      <c r="X16" s="207">
        <v>0</v>
      </c>
      <c r="Y16" s="207">
        <v>0.25</v>
      </c>
      <c r="Z16" s="207">
        <v>0</v>
      </c>
      <c r="AA16" s="207">
        <v>0</v>
      </c>
      <c r="AB16" s="207">
        <v>0.25</v>
      </c>
      <c r="AC16" s="207">
        <v>0</v>
      </c>
      <c r="AD16" s="207">
        <v>0</v>
      </c>
      <c r="AE16" s="207">
        <v>0.25</v>
      </c>
      <c r="AF16" s="207">
        <v>0</v>
      </c>
      <c r="AG16" s="207">
        <v>0</v>
      </c>
      <c r="AH16" s="207">
        <v>0.25</v>
      </c>
      <c r="AI16" s="236">
        <v>0</v>
      </c>
      <c r="AJ16" s="118"/>
      <c r="AK16" s="118"/>
      <c r="AL16" s="118"/>
      <c r="AM16" s="118"/>
      <c r="AN16" s="118"/>
      <c r="AO16" s="118"/>
      <c r="AP16" s="118"/>
      <c r="AQ16" s="118"/>
      <c r="AR16" s="118"/>
      <c r="AS16" s="118"/>
      <c r="AT16" s="118"/>
      <c r="AU16" s="118">
        <f t="shared" si="0"/>
        <v>0</v>
      </c>
      <c r="AV16" s="120">
        <f t="shared" si="1"/>
        <v>0</v>
      </c>
      <c r="AW16" s="237" t="s">
        <v>207</v>
      </c>
      <c r="AX16" s="238" t="s">
        <v>52</v>
      </c>
      <c r="AY16" s="238" t="s">
        <v>52</v>
      </c>
      <c r="AZ16" s="238" t="s">
        <v>52</v>
      </c>
    </row>
    <row r="17" spans="1:52" ht="146.25" customHeight="1">
      <c r="A17" s="232">
        <v>5</v>
      </c>
      <c r="B17" s="230"/>
      <c r="C17" s="116"/>
      <c r="D17" s="116"/>
      <c r="E17" s="116"/>
      <c r="F17" s="116"/>
      <c r="G17" s="116"/>
      <c r="H17" s="215" t="s">
        <v>200</v>
      </c>
      <c r="I17" s="117" t="s">
        <v>52</v>
      </c>
      <c r="J17" s="216" t="s">
        <v>208</v>
      </c>
      <c r="K17" s="216" t="s">
        <v>209</v>
      </c>
      <c r="L17" s="116" t="s">
        <v>210</v>
      </c>
      <c r="M17" s="215" t="s">
        <v>52</v>
      </c>
      <c r="N17" s="215" t="s">
        <v>203</v>
      </c>
      <c r="O17" s="215" t="s">
        <v>211</v>
      </c>
      <c r="P17" s="120">
        <v>0</v>
      </c>
      <c r="Q17" s="120">
        <v>0</v>
      </c>
      <c r="R17" s="220">
        <v>1</v>
      </c>
      <c r="S17" s="220">
        <v>1</v>
      </c>
      <c r="T17" s="220">
        <v>1</v>
      </c>
      <c r="U17" s="116" t="s">
        <v>205</v>
      </c>
      <c r="V17" s="216" t="s">
        <v>212</v>
      </c>
      <c r="W17" s="221">
        <v>0</v>
      </c>
      <c r="X17" s="221">
        <v>0</v>
      </c>
      <c r="Y17" s="221">
        <v>0.25</v>
      </c>
      <c r="Z17" s="221">
        <v>0</v>
      </c>
      <c r="AA17" s="221">
        <v>0</v>
      </c>
      <c r="AB17" s="221">
        <v>0.25</v>
      </c>
      <c r="AC17" s="221">
        <v>0</v>
      </c>
      <c r="AD17" s="221">
        <v>0</v>
      </c>
      <c r="AE17" s="221">
        <v>0.25</v>
      </c>
      <c r="AF17" s="221">
        <v>0</v>
      </c>
      <c r="AG17" s="221">
        <v>0</v>
      </c>
      <c r="AH17" s="221">
        <v>0.25</v>
      </c>
      <c r="AI17" s="221">
        <v>0</v>
      </c>
      <c r="AJ17" s="118"/>
      <c r="AK17" s="118"/>
      <c r="AL17" s="118"/>
      <c r="AM17" s="118"/>
      <c r="AN17" s="118"/>
      <c r="AO17" s="118"/>
      <c r="AP17" s="118"/>
      <c r="AQ17" s="118"/>
      <c r="AR17" s="118"/>
      <c r="AS17" s="118"/>
      <c r="AT17" s="118"/>
      <c r="AU17" s="118">
        <f t="shared" si="0"/>
        <v>0</v>
      </c>
      <c r="AV17" s="120">
        <f t="shared" si="1"/>
        <v>0</v>
      </c>
      <c r="AW17" s="237" t="s">
        <v>207</v>
      </c>
      <c r="AX17" s="245" t="s">
        <v>52</v>
      </c>
      <c r="AY17" s="238" t="s">
        <v>52</v>
      </c>
      <c r="AZ17" s="238" t="s">
        <v>52</v>
      </c>
    </row>
    <row r="18" spans="1:52" ht="85.5" customHeight="1">
      <c r="A18" s="232">
        <v>6</v>
      </c>
      <c r="B18" s="230"/>
      <c r="C18" s="116"/>
      <c r="D18" s="116"/>
      <c r="E18" s="116"/>
      <c r="F18" s="116"/>
      <c r="G18" s="116"/>
      <c r="H18" s="215" t="s">
        <v>200</v>
      </c>
      <c r="I18" s="117" t="s">
        <v>52</v>
      </c>
      <c r="J18" s="222" t="s">
        <v>213</v>
      </c>
      <c r="K18" s="216" t="s">
        <v>214</v>
      </c>
      <c r="L18" s="116" t="s">
        <v>210</v>
      </c>
      <c r="M18" s="215" t="s">
        <v>52</v>
      </c>
      <c r="N18" s="116" t="s">
        <v>215</v>
      </c>
      <c r="O18" s="215" t="s">
        <v>216</v>
      </c>
      <c r="P18" s="118">
        <v>0</v>
      </c>
      <c r="Q18" s="118">
        <v>0</v>
      </c>
      <c r="R18" s="118">
        <v>3</v>
      </c>
      <c r="S18" s="118">
        <v>3</v>
      </c>
      <c r="T18" s="118">
        <v>3</v>
      </c>
      <c r="U18" s="215" t="s">
        <v>217</v>
      </c>
      <c r="V18" s="216" t="s">
        <v>218</v>
      </c>
      <c r="W18" s="116">
        <v>0</v>
      </c>
      <c r="X18" s="116">
        <v>0</v>
      </c>
      <c r="Y18" s="116">
        <v>0</v>
      </c>
      <c r="Z18" s="116">
        <v>1</v>
      </c>
      <c r="AA18" s="116">
        <v>0</v>
      </c>
      <c r="AB18" s="116">
        <v>0</v>
      </c>
      <c r="AC18" s="116">
        <v>1</v>
      </c>
      <c r="AD18" s="116">
        <v>0</v>
      </c>
      <c r="AE18" s="116">
        <v>0</v>
      </c>
      <c r="AF18" s="116">
        <v>0</v>
      </c>
      <c r="AG18" s="116">
        <v>0</v>
      </c>
      <c r="AH18" s="116">
        <v>1</v>
      </c>
      <c r="AI18" s="116">
        <v>0</v>
      </c>
      <c r="AJ18" s="118"/>
      <c r="AK18" s="118"/>
      <c r="AL18" s="118"/>
      <c r="AM18" s="118"/>
      <c r="AN18" s="118"/>
      <c r="AO18" s="118"/>
      <c r="AP18" s="118"/>
      <c r="AQ18" s="118"/>
      <c r="AR18" s="118"/>
      <c r="AS18" s="118"/>
      <c r="AT18" s="118"/>
      <c r="AU18" s="118">
        <f t="shared" si="0"/>
        <v>0</v>
      </c>
      <c r="AV18" s="120">
        <f t="shared" si="1"/>
        <v>0</v>
      </c>
      <c r="AW18" s="241" t="s">
        <v>219</v>
      </c>
      <c r="AX18" s="244" t="s">
        <v>52</v>
      </c>
      <c r="AY18" s="238" t="s">
        <v>52</v>
      </c>
      <c r="AZ18" s="118" t="s">
        <v>52</v>
      </c>
    </row>
    <row r="19" spans="1:52" ht="90.75" customHeight="1">
      <c r="A19" s="232">
        <v>7</v>
      </c>
      <c r="B19" s="230"/>
      <c r="C19" s="116"/>
      <c r="D19" s="116"/>
      <c r="E19" s="116"/>
      <c r="F19" s="116"/>
      <c r="G19" s="116"/>
      <c r="H19" s="215" t="s">
        <v>200</v>
      </c>
      <c r="I19" s="117" t="s">
        <v>52</v>
      </c>
      <c r="J19" s="216" t="s">
        <v>220</v>
      </c>
      <c r="K19" s="216" t="s">
        <v>221</v>
      </c>
      <c r="L19" s="116" t="s">
        <v>194</v>
      </c>
      <c r="M19" s="215" t="s">
        <v>52</v>
      </c>
      <c r="N19" s="116" t="s">
        <v>215</v>
      </c>
      <c r="O19" s="215" t="s">
        <v>222</v>
      </c>
      <c r="P19" s="118">
        <v>0</v>
      </c>
      <c r="Q19" s="118">
        <v>0</v>
      </c>
      <c r="R19" s="118">
        <v>12</v>
      </c>
      <c r="S19" s="118">
        <v>12</v>
      </c>
      <c r="T19" s="118">
        <v>12</v>
      </c>
      <c r="U19" s="116" t="s">
        <v>182</v>
      </c>
      <c r="V19" s="216" t="s">
        <v>223</v>
      </c>
      <c r="W19" s="116">
        <v>1</v>
      </c>
      <c r="X19" s="116">
        <v>1</v>
      </c>
      <c r="Y19" s="116">
        <v>1</v>
      </c>
      <c r="Z19" s="116">
        <v>1</v>
      </c>
      <c r="AA19" s="116">
        <v>1</v>
      </c>
      <c r="AB19" s="116">
        <v>1</v>
      </c>
      <c r="AC19" s="116">
        <v>1</v>
      </c>
      <c r="AD19" s="116">
        <v>1</v>
      </c>
      <c r="AE19" s="116">
        <v>1</v>
      </c>
      <c r="AF19" s="116">
        <v>1</v>
      </c>
      <c r="AG19" s="116">
        <v>1</v>
      </c>
      <c r="AH19" s="116">
        <v>1</v>
      </c>
      <c r="AI19" s="116">
        <v>1</v>
      </c>
      <c r="AJ19" s="118"/>
      <c r="AK19" s="118"/>
      <c r="AL19" s="118"/>
      <c r="AM19" s="118"/>
      <c r="AN19" s="118"/>
      <c r="AO19" s="118"/>
      <c r="AP19" s="118"/>
      <c r="AQ19" s="118"/>
      <c r="AR19" s="118"/>
      <c r="AS19" s="118"/>
      <c r="AT19" s="118"/>
      <c r="AU19" s="118">
        <f t="shared" si="0"/>
        <v>1</v>
      </c>
      <c r="AV19" s="120">
        <f t="shared" si="1"/>
        <v>0.08333333333333333</v>
      </c>
      <c r="AW19" s="240" t="s">
        <v>224</v>
      </c>
      <c r="AX19" s="278" t="s">
        <v>224</v>
      </c>
      <c r="AY19" s="238" t="s">
        <v>52</v>
      </c>
      <c r="AZ19" s="118" t="s">
        <v>52</v>
      </c>
    </row>
    <row r="20" spans="2:52" ht="15">
      <c r="B20" s="644" t="s">
        <v>98</v>
      </c>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5"/>
      <c r="AZ20" s="646"/>
    </row>
    <row r="21" spans="2:52" ht="15">
      <c r="B21" s="650" t="s">
        <v>225</v>
      </c>
      <c r="C21" s="650"/>
      <c r="D21" s="650"/>
      <c r="E21" s="648" t="s">
        <v>226</v>
      </c>
      <c r="F21" s="648"/>
      <c r="G21" s="648"/>
      <c r="H21" s="648"/>
      <c r="I21" s="648"/>
      <c r="J21" s="648"/>
      <c r="K21" s="649" t="s">
        <v>227</v>
      </c>
      <c r="L21" s="649"/>
      <c r="M21" s="649"/>
      <c r="N21" s="649"/>
      <c r="O21" s="649"/>
      <c r="P21" s="649"/>
      <c r="Q21" s="648" t="s">
        <v>228</v>
      </c>
      <c r="R21" s="648"/>
      <c r="S21" s="648"/>
      <c r="T21" s="648"/>
      <c r="U21" s="648"/>
      <c r="V21" s="648"/>
      <c r="W21" s="648" t="s">
        <v>228</v>
      </c>
      <c r="X21" s="648"/>
      <c r="Y21" s="648"/>
      <c r="Z21" s="648"/>
      <c r="AA21" s="648"/>
      <c r="AB21" s="648"/>
      <c r="AC21" s="648"/>
      <c r="AD21" s="648"/>
      <c r="AE21" s="648" t="s">
        <v>228</v>
      </c>
      <c r="AF21" s="648"/>
      <c r="AG21" s="648"/>
      <c r="AH21" s="648"/>
      <c r="AI21" s="648"/>
      <c r="AJ21" s="648"/>
      <c r="AK21" s="648"/>
      <c r="AL21" s="648"/>
      <c r="AM21" s="648"/>
      <c r="AN21" s="648"/>
      <c r="AO21" s="648"/>
      <c r="AP21" s="648"/>
      <c r="AQ21" s="649" t="s">
        <v>229</v>
      </c>
      <c r="AR21" s="649"/>
      <c r="AS21" s="649"/>
      <c r="AT21" s="649"/>
      <c r="AU21" s="648" t="s">
        <v>230</v>
      </c>
      <c r="AV21" s="648"/>
      <c r="AW21" s="648"/>
      <c r="AX21" s="648"/>
      <c r="AY21" s="648"/>
      <c r="AZ21" s="648"/>
    </row>
    <row r="22" spans="2:52" ht="18.75" customHeight="1">
      <c r="B22" s="650"/>
      <c r="C22" s="650"/>
      <c r="D22" s="650"/>
      <c r="E22" s="648" t="s">
        <v>231</v>
      </c>
      <c r="F22" s="648"/>
      <c r="G22" s="648"/>
      <c r="H22" s="648"/>
      <c r="I22" s="648"/>
      <c r="J22" s="648"/>
      <c r="K22" s="649"/>
      <c r="L22" s="649"/>
      <c r="M22" s="649"/>
      <c r="N22" s="649"/>
      <c r="O22" s="649"/>
      <c r="P22" s="649"/>
      <c r="Q22" s="648" t="s">
        <v>232</v>
      </c>
      <c r="R22" s="648"/>
      <c r="S22" s="648"/>
      <c r="T22" s="648"/>
      <c r="U22" s="648"/>
      <c r="V22" s="648"/>
      <c r="W22" s="648" t="s">
        <v>233</v>
      </c>
      <c r="X22" s="648"/>
      <c r="Y22" s="648"/>
      <c r="Z22" s="648"/>
      <c r="AA22" s="648"/>
      <c r="AB22" s="648"/>
      <c r="AC22" s="648"/>
      <c r="AD22" s="648"/>
      <c r="AE22" s="648" t="s">
        <v>234</v>
      </c>
      <c r="AF22" s="648"/>
      <c r="AG22" s="648"/>
      <c r="AH22" s="648"/>
      <c r="AI22" s="648"/>
      <c r="AJ22" s="648"/>
      <c r="AK22" s="648"/>
      <c r="AL22" s="648"/>
      <c r="AM22" s="648"/>
      <c r="AN22" s="648"/>
      <c r="AO22" s="648"/>
      <c r="AP22" s="648"/>
      <c r="AQ22" s="649"/>
      <c r="AR22" s="649"/>
      <c r="AS22" s="649"/>
      <c r="AT22" s="649"/>
      <c r="AU22" s="648" t="s">
        <v>235</v>
      </c>
      <c r="AV22" s="648"/>
      <c r="AW22" s="648"/>
      <c r="AX22" s="648"/>
      <c r="AY22" s="648"/>
      <c r="AZ22" s="648"/>
    </row>
    <row r="23" spans="2:52" ht="41.25" customHeight="1">
      <c r="B23" s="650"/>
      <c r="C23" s="650"/>
      <c r="D23" s="650"/>
      <c r="E23" s="648" t="s">
        <v>236</v>
      </c>
      <c r="F23" s="648"/>
      <c r="G23" s="648"/>
      <c r="H23" s="648"/>
      <c r="I23" s="648"/>
      <c r="J23" s="648"/>
      <c r="K23" s="649"/>
      <c r="L23" s="649"/>
      <c r="M23" s="649"/>
      <c r="N23" s="649"/>
      <c r="O23" s="649"/>
      <c r="P23" s="649"/>
      <c r="Q23" s="648" t="s">
        <v>237</v>
      </c>
      <c r="R23" s="648"/>
      <c r="S23" s="648"/>
      <c r="T23" s="648"/>
      <c r="U23" s="648"/>
      <c r="V23" s="648"/>
      <c r="W23" s="648" t="s">
        <v>238</v>
      </c>
      <c r="X23" s="648"/>
      <c r="Y23" s="648"/>
      <c r="Z23" s="648"/>
      <c r="AA23" s="648"/>
      <c r="AB23" s="648"/>
      <c r="AC23" s="648"/>
      <c r="AD23" s="648"/>
      <c r="AE23" s="648" t="s">
        <v>239</v>
      </c>
      <c r="AF23" s="648"/>
      <c r="AG23" s="648"/>
      <c r="AH23" s="648"/>
      <c r="AI23" s="648"/>
      <c r="AJ23" s="648"/>
      <c r="AK23" s="648"/>
      <c r="AL23" s="648"/>
      <c r="AM23" s="648"/>
      <c r="AN23" s="648"/>
      <c r="AO23" s="648"/>
      <c r="AP23" s="648"/>
      <c r="AQ23" s="649"/>
      <c r="AR23" s="649"/>
      <c r="AS23" s="649"/>
      <c r="AT23" s="649"/>
      <c r="AU23" s="648" t="s">
        <v>240</v>
      </c>
      <c r="AV23" s="648"/>
      <c r="AW23" s="648"/>
      <c r="AX23" s="648"/>
      <c r="AY23" s="648"/>
      <c r="AZ23" s="648"/>
    </row>
  </sheetData>
  <sheetProtection/>
  <mergeCells count="57">
    <mergeCell ref="AQ21:AT23"/>
    <mergeCell ref="W23:AD23"/>
    <mergeCell ref="B21:D23"/>
    <mergeCell ref="K21:P23"/>
    <mergeCell ref="Q22:V22"/>
    <mergeCell ref="Q23:V23"/>
    <mergeCell ref="W21:AD21"/>
    <mergeCell ref="E22:J22"/>
    <mergeCell ref="E23:J23"/>
    <mergeCell ref="AE21:AP21"/>
    <mergeCell ref="AU22:AZ22"/>
    <mergeCell ref="AU21:AZ21"/>
    <mergeCell ref="AE23:AP23"/>
    <mergeCell ref="Q21:V21"/>
    <mergeCell ref="AE22:AP22"/>
    <mergeCell ref="W22:AD22"/>
    <mergeCell ref="AU23:AZ23"/>
    <mergeCell ref="E21:J21"/>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I6:J6"/>
    <mergeCell ref="AI5:AV10"/>
    <mergeCell ref="L6:V8"/>
    <mergeCell ref="AW5:AW12"/>
    <mergeCell ref="E6:F8"/>
    <mergeCell ref="AU11:AV11"/>
    <mergeCell ref="AI11:AT11"/>
    <mergeCell ref="J11:J12"/>
    <mergeCell ref="K11:K12"/>
    <mergeCell ref="L11:L12"/>
    <mergeCell ref="V11:V12"/>
    <mergeCell ref="P11:T11"/>
    <mergeCell ref="H11:I11"/>
    <mergeCell ref="B10:D10"/>
    <mergeCell ref="E9:AH9"/>
    <mergeCell ref="AY1:AZ1"/>
    <mergeCell ref="AY2:AZ2"/>
    <mergeCell ref="AY3:AZ3"/>
    <mergeCell ref="AY4:AZ4"/>
    <mergeCell ref="B1:AX1"/>
    <mergeCell ref="B2:AX2"/>
    <mergeCell ref="B3:AX4"/>
    <mergeCell ref="B6:D8"/>
  </mergeCells>
  <printOptions/>
  <pageMargins left="0.7" right="0.7" top="0.75" bottom="0.75" header="0.3" footer="0.3"/>
  <pageSetup fitToHeight="1" fitToWidth="1" horizontalDpi="600" verticalDpi="600" orientation="landscape" scale="2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
      <selection activeCell="BI4" sqref="BI4:BK4"/>
    </sheetView>
  </sheetViews>
  <sheetFormatPr defaultColWidth="19.421875" defaultRowHeight="15"/>
  <cols>
    <col min="1" max="1" width="29.57421875" style="108" bestFit="1" customWidth="1"/>
    <col min="2" max="17" width="11.00390625" style="108" customWidth="1"/>
    <col min="18" max="19" width="12.140625" style="108" customWidth="1"/>
    <col min="20" max="23" width="8.140625" style="108" customWidth="1"/>
    <col min="24" max="24" width="9.421875" style="108" customWidth="1"/>
    <col min="25" max="25" width="8.140625" style="108" customWidth="1"/>
    <col min="26" max="30" width="7.8515625" style="108" customWidth="1"/>
    <col min="31" max="31" width="11.28125" style="108" customWidth="1"/>
    <col min="32" max="32" width="2.28125" style="108" customWidth="1"/>
    <col min="33" max="33" width="19.421875" style="108" customWidth="1"/>
    <col min="34" max="51" width="11.28125" style="108" customWidth="1"/>
    <col min="52" max="63" width="8.8515625" style="108" customWidth="1"/>
    <col min="64" max="16384" width="19.421875" style="108" customWidth="1"/>
  </cols>
  <sheetData>
    <row r="1" spans="1:63" ht="15.75" customHeight="1">
      <c r="A1" s="652" t="s">
        <v>0</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1" t="s">
        <v>125</v>
      </c>
      <c r="BJ1" s="651"/>
      <c r="BK1" s="651"/>
    </row>
    <row r="2" spans="1:63" ht="15.75" customHeight="1">
      <c r="A2" s="652" t="s">
        <v>2</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1" t="s">
        <v>3</v>
      </c>
      <c r="BJ2" s="651"/>
      <c r="BK2" s="651"/>
    </row>
    <row r="3" spans="1:63" ht="25.5" customHeight="1">
      <c r="A3" s="652" t="s">
        <v>241</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c r="BH3" s="652"/>
      <c r="BI3" s="651" t="s">
        <v>5</v>
      </c>
      <c r="BJ3" s="651"/>
      <c r="BK3" s="651"/>
    </row>
    <row r="4" spans="1:63" ht="15.75" customHeight="1">
      <c r="A4" s="652" t="s">
        <v>242</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8" t="s">
        <v>243</v>
      </c>
      <c r="BJ4" s="659"/>
      <c r="BK4" s="660"/>
    </row>
    <row r="5" spans="1:63" ht="25.5" customHeight="1">
      <c r="A5" s="661" t="s">
        <v>244</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G5" s="661" t="s">
        <v>245</v>
      </c>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2"/>
      <c r="BJ5" s="662"/>
      <c r="BK5" s="662"/>
    </row>
    <row r="6" spans="1:63" ht="31.5" customHeight="1">
      <c r="A6" s="156" t="s">
        <v>246</v>
      </c>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row>
    <row r="7" spans="1:63" ht="31.5" customHeight="1">
      <c r="A7" s="157" t="s">
        <v>247</v>
      </c>
      <c r="B7" s="655"/>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6"/>
    </row>
    <row r="8" spans="1:41" ht="18.75" customHeight="1">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c r="A9" s="653" t="s">
        <v>248</v>
      </c>
      <c r="B9" s="196" t="s">
        <v>8</v>
      </c>
      <c r="C9" s="196" t="s">
        <v>30</v>
      </c>
      <c r="D9" s="655" t="s">
        <v>31</v>
      </c>
      <c r="E9" s="656"/>
      <c r="F9" s="196" t="s">
        <v>32</v>
      </c>
      <c r="G9" s="196" t="s">
        <v>33</v>
      </c>
      <c r="H9" s="655" t="s">
        <v>34</v>
      </c>
      <c r="I9" s="656"/>
      <c r="J9" s="196" t="s">
        <v>35</v>
      </c>
      <c r="K9" s="196" t="s">
        <v>36</v>
      </c>
      <c r="L9" s="655" t="s">
        <v>37</v>
      </c>
      <c r="M9" s="656"/>
      <c r="N9" s="196" t="s">
        <v>38</v>
      </c>
      <c r="O9" s="196" t="s">
        <v>39</v>
      </c>
      <c r="P9" s="655" t="s">
        <v>40</v>
      </c>
      <c r="Q9" s="656"/>
      <c r="R9" s="655" t="s">
        <v>249</v>
      </c>
      <c r="S9" s="656"/>
      <c r="T9" s="655" t="s">
        <v>250</v>
      </c>
      <c r="U9" s="657"/>
      <c r="V9" s="657"/>
      <c r="W9" s="657"/>
      <c r="X9" s="657"/>
      <c r="Y9" s="656"/>
      <c r="Z9" s="655" t="s">
        <v>251</v>
      </c>
      <c r="AA9" s="657"/>
      <c r="AB9" s="657"/>
      <c r="AC9" s="657"/>
      <c r="AD9" s="657"/>
      <c r="AE9" s="656"/>
      <c r="AG9" s="653" t="s">
        <v>248</v>
      </c>
      <c r="AH9" s="196" t="s">
        <v>8</v>
      </c>
      <c r="AI9" s="196" t="s">
        <v>30</v>
      </c>
      <c r="AJ9" s="655" t="s">
        <v>31</v>
      </c>
      <c r="AK9" s="656"/>
      <c r="AL9" s="196" t="s">
        <v>32</v>
      </c>
      <c r="AM9" s="196" t="s">
        <v>33</v>
      </c>
      <c r="AN9" s="655" t="s">
        <v>34</v>
      </c>
      <c r="AO9" s="656"/>
      <c r="AP9" s="196" t="s">
        <v>35</v>
      </c>
      <c r="AQ9" s="196" t="s">
        <v>36</v>
      </c>
      <c r="AR9" s="655" t="s">
        <v>37</v>
      </c>
      <c r="AS9" s="656"/>
      <c r="AT9" s="196" t="s">
        <v>38</v>
      </c>
      <c r="AU9" s="196" t="s">
        <v>39</v>
      </c>
      <c r="AV9" s="655" t="s">
        <v>40</v>
      </c>
      <c r="AW9" s="656"/>
      <c r="AX9" s="655" t="s">
        <v>249</v>
      </c>
      <c r="AY9" s="656"/>
      <c r="AZ9" s="655" t="s">
        <v>250</v>
      </c>
      <c r="BA9" s="657"/>
      <c r="BB9" s="657"/>
      <c r="BC9" s="657"/>
      <c r="BD9" s="657"/>
      <c r="BE9" s="656"/>
      <c r="BF9" s="655" t="s">
        <v>251</v>
      </c>
      <c r="BG9" s="657"/>
      <c r="BH9" s="657"/>
      <c r="BI9" s="657"/>
      <c r="BJ9" s="657"/>
      <c r="BK9" s="656"/>
    </row>
    <row r="10" spans="1:63" ht="36" customHeight="1">
      <c r="A10" s="654"/>
      <c r="B10" s="121" t="s">
        <v>252</v>
      </c>
      <c r="C10" s="121" t="s">
        <v>252</v>
      </c>
      <c r="D10" s="121" t="s">
        <v>252</v>
      </c>
      <c r="E10" s="121" t="s">
        <v>253</v>
      </c>
      <c r="F10" s="121" t="s">
        <v>252</v>
      </c>
      <c r="G10" s="121" t="s">
        <v>252</v>
      </c>
      <c r="H10" s="121" t="s">
        <v>252</v>
      </c>
      <c r="I10" s="121" t="s">
        <v>253</v>
      </c>
      <c r="J10" s="121" t="s">
        <v>252</v>
      </c>
      <c r="K10" s="121" t="s">
        <v>252</v>
      </c>
      <c r="L10" s="121" t="s">
        <v>252</v>
      </c>
      <c r="M10" s="121" t="s">
        <v>253</v>
      </c>
      <c r="N10" s="121" t="s">
        <v>252</v>
      </c>
      <c r="O10" s="121" t="s">
        <v>252</v>
      </c>
      <c r="P10" s="121" t="s">
        <v>252</v>
      </c>
      <c r="Q10" s="121" t="s">
        <v>253</v>
      </c>
      <c r="R10" s="121" t="s">
        <v>252</v>
      </c>
      <c r="S10" s="121" t="s">
        <v>253</v>
      </c>
      <c r="T10" s="190" t="s">
        <v>254</v>
      </c>
      <c r="U10" s="190" t="s">
        <v>255</v>
      </c>
      <c r="V10" s="190" t="s">
        <v>256</v>
      </c>
      <c r="W10" s="190" t="s">
        <v>257</v>
      </c>
      <c r="X10" s="191" t="s">
        <v>258</v>
      </c>
      <c r="Y10" s="190" t="s">
        <v>259</v>
      </c>
      <c r="Z10" s="121" t="s">
        <v>260</v>
      </c>
      <c r="AA10" s="150" t="s">
        <v>261</v>
      </c>
      <c r="AB10" s="121" t="s">
        <v>262</v>
      </c>
      <c r="AC10" s="121" t="s">
        <v>263</v>
      </c>
      <c r="AD10" s="121" t="s">
        <v>264</v>
      </c>
      <c r="AE10" s="121" t="s">
        <v>265</v>
      </c>
      <c r="AG10" s="654"/>
      <c r="AH10" s="121" t="s">
        <v>252</v>
      </c>
      <c r="AI10" s="121" t="s">
        <v>252</v>
      </c>
      <c r="AJ10" s="121" t="s">
        <v>252</v>
      </c>
      <c r="AK10" s="121" t="s">
        <v>253</v>
      </c>
      <c r="AL10" s="121" t="s">
        <v>252</v>
      </c>
      <c r="AM10" s="121" t="s">
        <v>252</v>
      </c>
      <c r="AN10" s="121" t="s">
        <v>252</v>
      </c>
      <c r="AO10" s="121" t="s">
        <v>253</v>
      </c>
      <c r="AP10" s="121" t="s">
        <v>252</v>
      </c>
      <c r="AQ10" s="121" t="s">
        <v>252</v>
      </c>
      <c r="AR10" s="121" t="s">
        <v>252</v>
      </c>
      <c r="AS10" s="121" t="s">
        <v>253</v>
      </c>
      <c r="AT10" s="121" t="s">
        <v>252</v>
      </c>
      <c r="AU10" s="121" t="s">
        <v>252</v>
      </c>
      <c r="AV10" s="121" t="s">
        <v>252</v>
      </c>
      <c r="AW10" s="121" t="s">
        <v>253</v>
      </c>
      <c r="AX10" s="121" t="s">
        <v>252</v>
      </c>
      <c r="AY10" s="121" t="s">
        <v>253</v>
      </c>
      <c r="AZ10" s="190" t="s">
        <v>254</v>
      </c>
      <c r="BA10" s="190" t="s">
        <v>255</v>
      </c>
      <c r="BB10" s="190" t="s">
        <v>256</v>
      </c>
      <c r="BC10" s="190" t="s">
        <v>257</v>
      </c>
      <c r="BD10" s="191" t="s">
        <v>258</v>
      </c>
      <c r="BE10" s="190" t="s">
        <v>259</v>
      </c>
      <c r="BF10" s="188" t="s">
        <v>260</v>
      </c>
      <c r="BG10" s="189" t="s">
        <v>261</v>
      </c>
      <c r="BH10" s="188" t="s">
        <v>262</v>
      </c>
      <c r="BI10" s="188" t="s">
        <v>263</v>
      </c>
      <c r="BJ10" s="188" t="s">
        <v>264</v>
      </c>
      <c r="BK10" s="188" t="s">
        <v>265</v>
      </c>
    </row>
    <row r="11" spans="1:63" ht="15">
      <c r="A11" s="151" t="s">
        <v>266</v>
      </c>
      <c r="B11" s="151"/>
      <c r="C11" s="151"/>
      <c r="D11" s="151"/>
      <c r="E11" s="202"/>
      <c r="F11" s="151"/>
      <c r="G11" s="151"/>
      <c r="H11" s="151"/>
      <c r="I11" s="202"/>
      <c r="J11" s="151"/>
      <c r="K11" s="151"/>
      <c r="L11" s="151"/>
      <c r="M11" s="202"/>
      <c r="N11" s="151"/>
      <c r="O11" s="151"/>
      <c r="P11" s="151"/>
      <c r="Q11" s="202"/>
      <c r="R11" s="193">
        <f aca="true" t="shared" si="0" ref="R11:R31">B11+C11+D11+F11+G11+H11+J11+K11+L11+N11+O11+P11</f>
        <v>0</v>
      </c>
      <c r="S11" s="158">
        <f>+E11+I11+M11+Q11</f>
        <v>0</v>
      </c>
      <c r="T11" s="192"/>
      <c r="U11" s="192"/>
      <c r="V11" s="192"/>
      <c r="W11" s="192"/>
      <c r="X11" s="192"/>
      <c r="Y11" s="153"/>
      <c r="Z11" s="153"/>
      <c r="AA11" s="153"/>
      <c r="AB11" s="153"/>
      <c r="AC11" s="153"/>
      <c r="AD11" s="153"/>
      <c r="AE11" s="154"/>
      <c r="AG11" s="151" t="s">
        <v>266</v>
      </c>
      <c r="AH11" s="151"/>
      <c r="AI11" s="151"/>
      <c r="AJ11" s="151"/>
      <c r="AK11" s="202"/>
      <c r="AL11" s="151"/>
      <c r="AM11" s="151"/>
      <c r="AN11" s="151"/>
      <c r="AO11" s="202"/>
      <c r="AP11" s="151"/>
      <c r="AQ11" s="151"/>
      <c r="AR11" s="151"/>
      <c r="AS11" s="202"/>
      <c r="AT11" s="151"/>
      <c r="AU11" s="151"/>
      <c r="AV11" s="151"/>
      <c r="AW11" s="202"/>
      <c r="AX11" s="193">
        <f aca="true" t="shared" si="1" ref="AX11:AX31">AH11+AI11+AJ11+AL11+AM11+AN11+AP11+AQ11+AR11+AT11+AU11+AV11</f>
        <v>0</v>
      </c>
      <c r="AY11" s="158">
        <f>+AK11+AO11+AS11+AW11</f>
        <v>0</v>
      </c>
      <c r="AZ11" s="153"/>
      <c r="BA11" s="153"/>
      <c r="BB11" s="153"/>
      <c r="BC11" s="153"/>
      <c r="BD11" s="153"/>
      <c r="BE11" s="153"/>
      <c r="BF11" s="153"/>
      <c r="BG11" s="153"/>
      <c r="BH11" s="153"/>
      <c r="BI11" s="153"/>
      <c r="BJ11" s="153"/>
      <c r="BK11" s="154"/>
    </row>
    <row r="12" spans="1:63" ht="15">
      <c r="A12" s="151" t="s">
        <v>267</v>
      </c>
      <c r="B12" s="151"/>
      <c r="C12" s="151"/>
      <c r="D12" s="151"/>
      <c r="E12" s="202"/>
      <c r="F12" s="151"/>
      <c r="G12" s="151"/>
      <c r="H12" s="151"/>
      <c r="I12" s="202"/>
      <c r="J12" s="151"/>
      <c r="K12" s="151"/>
      <c r="L12" s="151"/>
      <c r="M12" s="202"/>
      <c r="N12" s="151"/>
      <c r="O12" s="151"/>
      <c r="P12" s="151"/>
      <c r="Q12" s="202"/>
      <c r="R12" s="193">
        <f t="shared" si="0"/>
        <v>0</v>
      </c>
      <c r="S12" s="158">
        <f aca="true" t="shared" si="2" ref="S12:S31">+E12+I12+M12+Q12</f>
        <v>0</v>
      </c>
      <c r="T12" s="192"/>
      <c r="U12" s="192"/>
      <c r="V12" s="192"/>
      <c r="W12" s="192"/>
      <c r="X12" s="192"/>
      <c r="Y12" s="153"/>
      <c r="Z12" s="153"/>
      <c r="AA12" s="153"/>
      <c r="AB12" s="153"/>
      <c r="AC12" s="153"/>
      <c r="AD12" s="153"/>
      <c r="AE12" s="153"/>
      <c r="AG12" s="151" t="s">
        <v>267</v>
      </c>
      <c r="AH12" s="151"/>
      <c r="AI12" s="151"/>
      <c r="AJ12" s="151"/>
      <c r="AK12" s="202"/>
      <c r="AL12" s="151"/>
      <c r="AM12" s="151"/>
      <c r="AN12" s="151"/>
      <c r="AO12" s="202"/>
      <c r="AP12" s="151"/>
      <c r="AQ12" s="151"/>
      <c r="AR12" s="151"/>
      <c r="AS12" s="202"/>
      <c r="AT12" s="151"/>
      <c r="AU12" s="151"/>
      <c r="AV12" s="151"/>
      <c r="AW12" s="202"/>
      <c r="AX12" s="193">
        <f t="shared" si="1"/>
        <v>0</v>
      </c>
      <c r="AY12" s="158">
        <f aca="true" t="shared" si="3" ref="AY12:AY31">+AK12+AO12+AS12+AW12</f>
        <v>0</v>
      </c>
      <c r="AZ12" s="153"/>
      <c r="BA12" s="153"/>
      <c r="BB12" s="153"/>
      <c r="BC12" s="153"/>
      <c r="BD12" s="153"/>
      <c r="BE12" s="153"/>
      <c r="BF12" s="153"/>
      <c r="BG12" s="153"/>
      <c r="BH12" s="153"/>
      <c r="BI12" s="153"/>
      <c r="BJ12" s="153"/>
      <c r="BK12" s="153"/>
    </row>
    <row r="13" spans="1:63" ht="15">
      <c r="A13" s="151" t="s">
        <v>268</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268</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ht="15">
      <c r="A14" s="151" t="s">
        <v>269</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269</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ht="15">
      <c r="A15" s="151" t="s">
        <v>270</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270</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ht="15">
      <c r="A16" s="151" t="s">
        <v>271</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271</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ht="15">
      <c r="A17" s="151" t="s">
        <v>272</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272</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ht="15">
      <c r="A18" s="151" t="s">
        <v>273</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273</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ht="15">
      <c r="A19" s="151" t="s">
        <v>274</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274</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ht="15">
      <c r="A20" s="151" t="s">
        <v>275</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275</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ht="15">
      <c r="A21" s="151" t="s">
        <v>276</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276</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ht="15">
      <c r="A22" s="151" t="s">
        <v>277</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277</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ht="15">
      <c r="A23" s="151" t="s">
        <v>278</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278</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ht="15">
      <c r="A24" s="151" t="s">
        <v>279</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279</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ht="15">
      <c r="A25" s="151" t="s">
        <v>280</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280</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ht="15">
      <c r="A26" s="151" t="s">
        <v>281</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281</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ht="15">
      <c r="A27" s="151" t="s">
        <v>282</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282</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ht="15">
      <c r="A28" s="151" t="s">
        <v>283</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283</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ht="15">
      <c r="A29" s="151" t="s">
        <v>284</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284</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ht="15">
      <c r="A30" s="151" t="s">
        <v>285</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285</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ht="15">
      <c r="A31" s="151" t="s">
        <v>286</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286</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ht="15">
      <c r="A32" s="155" t="s">
        <v>287</v>
      </c>
      <c r="B32" s="152">
        <f>SUM(B11:B31)</f>
        <v>0</v>
      </c>
      <c r="C32" s="152">
        <f aca="true" t="shared" si="4" ref="C32:AE32">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287</v>
      </c>
      <c r="AH32" s="152">
        <f aca="true" t="shared" si="5" ref="AH32:AW32">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aca="true" t="shared" si="6" ref="AX32:BK32">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c r="A35" s="653" t="s">
        <v>248</v>
      </c>
      <c r="B35" s="196" t="s">
        <v>8</v>
      </c>
      <c r="C35" s="196" t="s">
        <v>30</v>
      </c>
      <c r="D35" s="655" t="s">
        <v>31</v>
      </c>
      <c r="E35" s="656"/>
      <c r="F35" s="196" t="s">
        <v>32</v>
      </c>
      <c r="G35" s="196" t="s">
        <v>33</v>
      </c>
      <c r="H35" s="655" t="s">
        <v>34</v>
      </c>
      <c r="I35" s="656"/>
      <c r="J35" s="196" t="s">
        <v>35</v>
      </c>
      <c r="K35" s="196" t="s">
        <v>36</v>
      </c>
      <c r="L35" s="655" t="s">
        <v>37</v>
      </c>
      <c r="M35" s="656"/>
      <c r="N35" s="196" t="s">
        <v>38</v>
      </c>
      <c r="O35" s="196" t="s">
        <v>39</v>
      </c>
      <c r="P35" s="655" t="s">
        <v>40</v>
      </c>
      <c r="Q35" s="656"/>
      <c r="R35" s="655" t="s">
        <v>249</v>
      </c>
      <c r="S35" s="656"/>
      <c r="T35" s="655" t="s">
        <v>250</v>
      </c>
      <c r="U35" s="657"/>
      <c r="V35" s="657"/>
      <c r="W35" s="657"/>
      <c r="X35" s="657"/>
      <c r="Y35" s="656"/>
      <c r="Z35" s="655" t="s">
        <v>251</v>
      </c>
      <c r="AA35" s="657"/>
      <c r="AB35" s="657"/>
      <c r="AC35" s="657"/>
      <c r="AD35" s="657"/>
      <c r="AE35" s="656"/>
      <c r="AG35" s="653" t="s">
        <v>248</v>
      </c>
      <c r="AH35" s="196" t="s">
        <v>8</v>
      </c>
      <c r="AI35" s="196" t="s">
        <v>30</v>
      </c>
      <c r="AJ35" s="655" t="s">
        <v>31</v>
      </c>
      <c r="AK35" s="656"/>
      <c r="AL35" s="196" t="s">
        <v>32</v>
      </c>
      <c r="AM35" s="196" t="s">
        <v>33</v>
      </c>
      <c r="AN35" s="655" t="s">
        <v>34</v>
      </c>
      <c r="AO35" s="656"/>
      <c r="AP35" s="196" t="s">
        <v>35</v>
      </c>
      <c r="AQ35" s="196" t="s">
        <v>36</v>
      </c>
      <c r="AR35" s="655" t="s">
        <v>37</v>
      </c>
      <c r="AS35" s="656"/>
      <c r="AT35" s="196" t="s">
        <v>38</v>
      </c>
      <c r="AU35" s="196" t="s">
        <v>39</v>
      </c>
      <c r="AV35" s="655" t="s">
        <v>40</v>
      </c>
      <c r="AW35" s="656"/>
      <c r="AX35" s="655" t="s">
        <v>249</v>
      </c>
      <c r="AY35" s="656"/>
      <c r="AZ35" s="655" t="s">
        <v>250</v>
      </c>
      <c r="BA35" s="657"/>
      <c r="BB35" s="657"/>
      <c r="BC35" s="657"/>
      <c r="BD35" s="657"/>
      <c r="BE35" s="656"/>
      <c r="BF35" s="655" t="s">
        <v>251</v>
      </c>
      <c r="BG35" s="657"/>
      <c r="BH35" s="657"/>
      <c r="BI35" s="657"/>
      <c r="BJ35" s="657"/>
      <c r="BK35" s="656"/>
    </row>
    <row r="36" spans="1:63" ht="36" customHeight="1">
      <c r="A36" s="654"/>
      <c r="B36" s="121" t="s">
        <v>252</v>
      </c>
      <c r="C36" s="121" t="s">
        <v>252</v>
      </c>
      <c r="D36" s="121" t="s">
        <v>252</v>
      </c>
      <c r="E36" s="121" t="s">
        <v>253</v>
      </c>
      <c r="F36" s="121" t="s">
        <v>252</v>
      </c>
      <c r="G36" s="121" t="s">
        <v>252</v>
      </c>
      <c r="H36" s="121" t="s">
        <v>252</v>
      </c>
      <c r="I36" s="121" t="s">
        <v>253</v>
      </c>
      <c r="J36" s="121" t="s">
        <v>252</v>
      </c>
      <c r="K36" s="121" t="s">
        <v>252</v>
      </c>
      <c r="L36" s="121" t="s">
        <v>252</v>
      </c>
      <c r="M36" s="121" t="s">
        <v>253</v>
      </c>
      <c r="N36" s="121" t="s">
        <v>252</v>
      </c>
      <c r="O36" s="121" t="s">
        <v>252</v>
      </c>
      <c r="P36" s="121" t="s">
        <v>252</v>
      </c>
      <c r="Q36" s="121" t="s">
        <v>253</v>
      </c>
      <c r="R36" s="121" t="s">
        <v>252</v>
      </c>
      <c r="S36" s="121" t="s">
        <v>253</v>
      </c>
      <c r="T36" s="190" t="s">
        <v>254</v>
      </c>
      <c r="U36" s="190" t="s">
        <v>255</v>
      </c>
      <c r="V36" s="190" t="s">
        <v>256</v>
      </c>
      <c r="W36" s="190" t="s">
        <v>257</v>
      </c>
      <c r="X36" s="191" t="s">
        <v>258</v>
      </c>
      <c r="Y36" s="190" t="s">
        <v>259</v>
      </c>
      <c r="Z36" s="121" t="s">
        <v>260</v>
      </c>
      <c r="AA36" s="150" t="s">
        <v>261</v>
      </c>
      <c r="AB36" s="121" t="s">
        <v>262</v>
      </c>
      <c r="AC36" s="121" t="s">
        <v>263</v>
      </c>
      <c r="AD36" s="121" t="s">
        <v>264</v>
      </c>
      <c r="AE36" s="121" t="s">
        <v>265</v>
      </c>
      <c r="AG36" s="654"/>
      <c r="AH36" s="121" t="s">
        <v>252</v>
      </c>
      <c r="AI36" s="121" t="s">
        <v>252</v>
      </c>
      <c r="AJ36" s="121" t="s">
        <v>252</v>
      </c>
      <c r="AK36" s="121" t="s">
        <v>253</v>
      </c>
      <c r="AL36" s="121" t="s">
        <v>252</v>
      </c>
      <c r="AM36" s="121" t="s">
        <v>252</v>
      </c>
      <c r="AN36" s="121" t="s">
        <v>252</v>
      </c>
      <c r="AO36" s="121" t="s">
        <v>253</v>
      </c>
      <c r="AP36" s="121" t="s">
        <v>252</v>
      </c>
      <c r="AQ36" s="121" t="s">
        <v>252</v>
      </c>
      <c r="AR36" s="121" t="s">
        <v>252</v>
      </c>
      <c r="AS36" s="121" t="s">
        <v>253</v>
      </c>
      <c r="AT36" s="121" t="s">
        <v>252</v>
      </c>
      <c r="AU36" s="121" t="s">
        <v>252</v>
      </c>
      <c r="AV36" s="121" t="s">
        <v>252</v>
      </c>
      <c r="AW36" s="121" t="s">
        <v>253</v>
      </c>
      <c r="AX36" s="121" t="s">
        <v>252</v>
      </c>
      <c r="AY36" s="121" t="s">
        <v>253</v>
      </c>
      <c r="AZ36" s="190" t="s">
        <v>254</v>
      </c>
      <c r="BA36" s="190" t="s">
        <v>255</v>
      </c>
      <c r="BB36" s="190" t="s">
        <v>256</v>
      </c>
      <c r="BC36" s="190" t="s">
        <v>257</v>
      </c>
      <c r="BD36" s="191" t="s">
        <v>258</v>
      </c>
      <c r="BE36" s="190" t="s">
        <v>259</v>
      </c>
      <c r="BF36" s="188" t="s">
        <v>260</v>
      </c>
      <c r="BG36" s="189" t="s">
        <v>261</v>
      </c>
      <c r="BH36" s="188" t="s">
        <v>262</v>
      </c>
      <c r="BI36" s="188" t="s">
        <v>263</v>
      </c>
      <c r="BJ36" s="188" t="s">
        <v>264</v>
      </c>
      <c r="BK36" s="188" t="s">
        <v>265</v>
      </c>
    </row>
    <row r="37" spans="1:63" ht="15">
      <c r="A37" s="151" t="s">
        <v>266</v>
      </c>
      <c r="B37" s="151"/>
      <c r="C37" s="151"/>
      <c r="D37" s="151"/>
      <c r="E37" s="202"/>
      <c r="F37" s="151"/>
      <c r="G37" s="151"/>
      <c r="H37" s="151"/>
      <c r="I37" s="202"/>
      <c r="J37" s="151"/>
      <c r="K37" s="151"/>
      <c r="L37" s="151"/>
      <c r="M37" s="202"/>
      <c r="N37" s="151"/>
      <c r="O37" s="151"/>
      <c r="P37" s="151"/>
      <c r="Q37" s="202"/>
      <c r="R37" s="193">
        <f aca="true" t="shared" si="7" ref="R37:R57">B37+C37+D37+F37+G37+H37+J37+K37+L37+N37+O37+P37</f>
        <v>0</v>
      </c>
      <c r="S37" s="158">
        <f>+E37+I37+M37+Q37</f>
        <v>0</v>
      </c>
      <c r="T37" s="192"/>
      <c r="U37" s="192"/>
      <c r="V37" s="192"/>
      <c r="W37" s="192"/>
      <c r="X37" s="192"/>
      <c r="Y37" s="153"/>
      <c r="Z37" s="153"/>
      <c r="AA37" s="153"/>
      <c r="AB37" s="153"/>
      <c r="AC37" s="153"/>
      <c r="AD37" s="153"/>
      <c r="AE37" s="154"/>
      <c r="AG37" s="151" t="s">
        <v>266</v>
      </c>
      <c r="AH37" s="151"/>
      <c r="AI37" s="151"/>
      <c r="AJ37" s="151"/>
      <c r="AK37" s="202"/>
      <c r="AL37" s="151"/>
      <c r="AM37" s="151"/>
      <c r="AN37" s="151"/>
      <c r="AO37" s="202"/>
      <c r="AP37" s="151"/>
      <c r="AQ37" s="151"/>
      <c r="AR37" s="151"/>
      <c r="AS37" s="202"/>
      <c r="AT37" s="151"/>
      <c r="AU37" s="151"/>
      <c r="AV37" s="151"/>
      <c r="AW37" s="202"/>
      <c r="AX37" s="193">
        <f aca="true" t="shared" si="8" ref="AX37:AX57">AH37+AI37+AJ37+AL37+AM37+AN37+AP37+AQ37+AR37+AT37+AU37+AV37</f>
        <v>0</v>
      </c>
      <c r="AY37" s="158">
        <f>+AK37+AO37+AS37+AW37</f>
        <v>0</v>
      </c>
      <c r="AZ37" s="153"/>
      <c r="BA37" s="153"/>
      <c r="BB37" s="153"/>
      <c r="BC37" s="153"/>
      <c r="BD37" s="153"/>
      <c r="BE37" s="153"/>
      <c r="BF37" s="153"/>
      <c r="BG37" s="153"/>
      <c r="BH37" s="153"/>
      <c r="BI37" s="153"/>
      <c r="BJ37" s="153"/>
      <c r="BK37" s="154"/>
    </row>
    <row r="38" spans="1:63" ht="15">
      <c r="A38" s="151" t="s">
        <v>267</v>
      </c>
      <c r="B38" s="151"/>
      <c r="C38" s="151"/>
      <c r="D38" s="151"/>
      <c r="E38" s="202"/>
      <c r="F38" s="151"/>
      <c r="G38" s="151"/>
      <c r="H38" s="151"/>
      <c r="I38" s="202"/>
      <c r="J38" s="151"/>
      <c r="K38" s="151"/>
      <c r="L38" s="151"/>
      <c r="M38" s="202"/>
      <c r="N38" s="151"/>
      <c r="O38" s="151"/>
      <c r="P38" s="151"/>
      <c r="Q38" s="202"/>
      <c r="R38" s="193">
        <f t="shared" si="7"/>
        <v>0</v>
      </c>
      <c r="S38" s="158">
        <f aca="true" t="shared" si="9" ref="S38:S57">+E38+I38+M38+Q38</f>
        <v>0</v>
      </c>
      <c r="T38" s="192"/>
      <c r="U38" s="192"/>
      <c r="V38" s="192"/>
      <c r="W38" s="192"/>
      <c r="X38" s="192"/>
      <c r="Y38" s="153"/>
      <c r="Z38" s="153"/>
      <c r="AA38" s="153"/>
      <c r="AB38" s="153"/>
      <c r="AC38" s="153"/>
      <c r="AD38" s="153"/>
      <c r="AE38" s="153"/>
      <c r="AG38" s="151" t="s">
        <v>267</v>
      </c>
      <c r="AH38" s="151"/>
      <c r="AI38" s="151"/>
      <c r="AJ38" s="151"/>
      <c r="AK38" s="202"/>
      <c r="AL38" s="151"/>
      <c r="AM38" s="151"/>
      <c r="AN38" s="151"/>
      <c r="AO38" s="202"/>
      <c r="AP38" s="151"/>
      <c r="AQ38" s="151"/>
      <c r="AR38" s="151"/>
      <c r="AS38" s="202"/>
      <c r="AT38" s="151"/>
      <c r="AU38" s="151"/>
      <c r="AV38" s="151"/>
      <c r="AW38" s="202"/>
      <c r="AX38" s="193">
        <f t="shared" si="8"/>
        <v>0</v>
      </c>
      <c r="AY38" s="158">
        <f aca="true" t="shared" si="10" ref="AY38:AY57">+AK38+AO38+AS38+AW38</f>
        <v>0</v>
      </c>
      <c r="AZ38" s="153"/>
      <c r="BA38" s="153"/>
      <c r="BB38" s="153"/>
      <c r="BC38" s="153"/>
      <c r="BD38" s="153"/>
      <c r="BE38" s="153"/>
      <c r="BF38" s="153"/>
      <c r="BG38" s="153"/>
      <c r="BH38" s="153"/>
      <c r="BI38" s="153"/>
      <c r="BJ38" s="153"/>
      <c r="BK38" s="153"/>
    </row>
    <row r="39" spans="1:63" ht="15">
      <c r="A39" s="151" t="s">
        <v>268</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268</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ht="15">
      <c r="A40" s="151" t="s">
        <v>269</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269</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ht="15">
      <c r="A41" s="151" t="s">
        <v>270</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270</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ht="15">
      <c r="A42" s="151" t="s">
        <v>271</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271</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ht="15">
      <c r="A43" s="151" t="s">
        <v>272</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272</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ht="15">
      <c r="A44" s="151" t="s">
        <v>273</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273</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ht="15">
      <c r="A45" s="151" t="s">
        <v>274</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274</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ht="15">
      <c r="A46" s="151" t="s">
        <v>275</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275</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ht="15">
      <c r="A47" s="151" t="s">
        <v>276</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276</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ht="15">
      <c r="A48" s="151" t="s">
        <v>277</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277</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ht="15">
      <c r="A49" s="151" t="s">
        <v>278</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278</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ht="15">
      <c r="A50" s="151" t="s">
        <v>279</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279</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ht="15">
      <c r="A51" s="151" t="s">
        <v>280</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280</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ht="15">
      <c r="A52" s="151" t="s">
        <v>281</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281</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ht="15">
      <c r="A53" s="151" t="s">
        <v>282</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282</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ht="15">
      <c r="A54" s="151" t="s">
        <v>283</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283</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ht="15">
      <c r="A55" s="151" t="s">
        <v>284</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284</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ht="15">
      <c r="A56" s="151" t="s">
        <v>285</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285</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ht="15">
      <c r="A57" s="151" t="s">
        <v>286</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286</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ht="15">
      <c r="A58" s="155" t="s">
        <v>287</v>
      </c>
      <c r="B58" s="152">
        <f aca="true" t="shared" si="11" ref="B58:Q58">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aca="true" t="shared" si="12" ref="R58:AE58">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287</v>
      </c>
      <c r="AH58" s="152">
        <f aca="true" t="shared" si="13" ref="AH58:AW58">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aca="true" t="shared" si="14" ref="AX58:BK58">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sheetProtection/>
  <mergeCells count="44">
    <mergeCell ref="R35:S35"/>
    <mergeCell ref="T35:Y35"/>
    <mergeCell ref="A35:A36"/>
    <mergeCell ref="D35:E35"/>
    <mergeCell ref="H35:I35"/>
    <mergeCell ref="L35:M35"/>
    <mergeCell ref="P35:Q35"/>
    <mergeCell ref="Z35:AE35"/>
    <mergeCell ref="AG35:AG36"/>
    <mergeCell ref="AJ35:AK35"/>
    <mergeCell ref="AN35:AO35"/>
    <mergeCell ref="AR35:AS35"/>
    <mergeCell ref="AX35:AY35"/>
    <mergeCell ref="AZ35:BE35"/>
    <mergeCell ref="BF35:BK35"/>
    <mergeCell ref="AR9:AS9"/>
    <mergeCell ref="AV9:AW9"/>
    <mergeCell ref="BF9:BK9"/>
    <mergeCell ref="AZ9:BE9"/>
    <mergeCell ref="AV35:AW35"/>
    <mergeCell ref="AX9:AY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AG5:BK5"/>
    <mergeCell ref="A9:A10"/>
    <mergeCell ref="D9:E9"/>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8.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7">
      <selection activeCell="B21" sqref="B21"/>
    </sheetView>
  </sheetViews>
  <sheetFormatPr defaultColWidth="10.8515625" defaultRowHeight="15"/>
  <cols>
    <col min="1" max="1" width="72.00390625" style="135" bestFit="1" customWidth="1"/>
    <col min="2" max="2" width="73.421875" style="135" customWidth="1"/>
    <col min="3" max="3" width="10.8515625" style="135" customWidth="1"/>
    <col min="4" max="4" width="31.140625" style="135" customWidth="1"/>
    <col min="5" max="5" width="70.140625" style="135" customWidth="1"/>
    <col min="6" max="6" width="17.28125" style="135" customWidth="1"/>
    <col min="7" max="8" width="21.8515625" style="135" customWidth="1"/>
    <col min="9" max="9" width="19.28125" style="135" customWidth="1"/>
    <col min="10" max="10" width="42.00390625" style="135" customWidth="1"/>
    <col min="11" max="16384" width="10.8515625" style="135" customWidth="1"/>
  </cols>
  <sheetData>
    <row r="1" spans="1:2" ht="25.5" customHeight="1">
      <c r="A1" s="666" t="s">
        <v>144</v>
      </c>
      <c r="B1" s="667"/>
    </row>
    <row r="2" spans="1:2" ht="25.5" customHeight="1">
      <c r="A2" s="668" t="s">
        <v>288</v>
      </c>
      <c r="B2" s="669"/>
    </row>
    <row r="3" spans="1:2" ht="15">
      <c r="A3" s="199" t="s">
        <v>289</v>
      </c>
      <c r="B3" s="136" t="s">
        <v>290</v>
      </c>
    </row>
    <row r="4" spans="1:2" ht="15">
      <c r="A4" s="200" t="s">
        <v>9</v>
      </c>
      <c r="B4" s="143" t="s">
        <v>291</v>
      </c>
    </row>
    <row r="5" spans="1:2" ht="105">
      <c r="A5" s="200" t="s">
        <v>10</v>
      </c>
      <c r="B5" s="204" t="s">
        <v>292</v>
      </c>
    </row>
    <row r="6" spans="1:2" ht="15">
      <c r="A6" s="200" t="s">
        <v>15</v>
      </c>
      <c r="B6" s="670" t="s">
        <v>293</v>
      </c>
    </row>
    <row r="7" spans="1:2" ht="15">
      <c r="A7" s="200" t="s">
        <v>17</v>
      </c>
      <c r="B7" s="671"/>
    </row>
    <row r="8" spans="1:2" ht="15">
      <c r="A8" s="200" t="s">
        <v>19</v>
      </c>
      <c r="B8" s="671"/>
    </row>
    <row r="9" spans="1:2" ht="15">
      <c r="A9" s="200" t="s">
        <v>294</v>
      </c>
      <c r="B9" s="672"/>
    </row>
    <row r="10" spans="1:2" ht="30">
      <c r="A10" s="200" t="s">
        <v>7</v>
      </c>
      <c r="B10" s="137" t="s">
        <v>295</v>
      </c>
    </row>
    <row r="11" spans="1:2" ht="45">
      <c r="A11" s="200" t="s">
        <v>27</v>
      </c>
      <c r="B11" s="137" t="s">
        <v>296</v>
      </c>
    </row>
    <row r="12" spans="1:2" ht="60">
      <c r="A12" s="200" t="s">
        <v>26</v>
      </c>
      <c r="B12" s="138" t="s">
        <v>297</v>
      </c>
    </row>
    <row r="13" spans="1:2" ht="30">
      <c r="A13" s="200" t="s">
        <v>298</v>
      </c>
      <c r="B13" s="138" t="s">
        <v>299</v>
      </c>
    </row>
    <row r="14" spans="1:2" ht="45">
      <c r="A14" s="200" t="s">
        <v>300</v>
      </c>
      <c r="B14" s="138" t="s">
        <v>301</v>
      </c>
    </row>
    <row r="15" spans="1:2" ht="72" customHeight="1">
      <c r="A15" s="201" t="s">
        <v>302</v>
      </c>
      <c r="B15" s="139" t="s">
        <v>303</v>
      </c>
    </row>
    <row r="16" spans="1:2" ht="194.25">
      <c r="A16" s="201" t="s">
        <v>304</v>
      </c>
      <c r="B16" s="140" t="s">
        <v>305</v>
      </c>
    </row>
    <row r="17" spans="1:2" ht="25.5" customHeight="1">
      <c r="A17" s="668" t="s">
        <v>306</v>
      </c>
      <c r="B17" s="669"/>
    </row>
    <row r="18" spans="1:2" ht="15">
      <c r="A18" s="199" t="s">
        <v>289</v>
      </c>
      <c r="B18" s="136" t="s">
        <v>290</v>
      </c>
    </row>
    <row r="19" spans="1:2" ht="15">
      <c r="A19" s="200" t="s">
        <v>9</v>
      </c>
      <c r="B19" s="143" t="s">
        <v>291</v>
      </c>
    </row>
    <row r="20" spans="1:2" ht="105">
      <c r="A20" s="200" t="s">
        <v>10</v>
      </c>
      <c r="B20" s="142" t="s">
        <v>307</v>
      </c>
    </row>
    <row r="21" spans="1:2" ht="30">
      <c r="A21" s="200" t="s">
        <v>308</v>
      </c>
      <c r="B21" s="138" t="s">
        <v>309</v>
      </c>
    </row>
    <row r="22" spans="1:2" ht="45">
      <c r="A22" s="200" t="s">
        <v>310</v>
      </c>
      <c r="B22" s="138" t="s">
        <v>311</v>
      </c>
    </row>
    <row r="23" spans="1:2" ht="75">
      <c r="A23" s="200" t="s">
        <v>312</v>
      </c>
      <c r="B23" s="138" t="s">
        <v>313</v>
      </c>
    </row>
    <row r="24" spans="1:2" ht="30">
      <c r="A24" s="200" t="s">
        <v>314</v>
      </c>
      <c r="B24" s="138" t="s">
        <v>315</v>
      </c>
    </row>
    <row r="25" spans="1:2" ht="15">
      <c r="A25" s="200" t="s">
        <v>316</v>
      </c>
      <c r="B25" s="138" t="s">
        <v>317</v>
      </c>
    </row>
    <row r="26" spans="1:2" ht="45.75" customHeight="1">
      <c r="A26" s="200" t="s">
        <v>318</v>
      </c>
      <c r="B26" s="141" t="s">
        <v>319</v>
      </c>
    </row>
    <row r="27" spans="1:2" ht="75">
      <c r="A27" s="200" t="s">
        <v>157</v>
      </c>
      <c r="B27" s="141" t="s">
        <v>320</v>
      </c>
    </row>
    <row r="28" spans="1:2" ht="45">
      <c r="A28" s="200" t="s">
        <v>321</v>
      </c>
      <c r="B28" s="141" t="s">
        <v>322</v>
      </c>
    </row>
    <row r="29" spans="1:2" ht="45">
      <c r="A29" s="200" t="s">
        <v>323</v>
      </c>
      <c r="B29" s="141" t="s">
        <v>324</v>
      </c>
    </row>
    <row r="30" spans="1:2" ht="45">
      <c r="A30" s="200" t="s">
        <v>325</v>
      </c>
      <c r="B30" s="141" t="s">
        <v>326</v>
      </c>
    </row>
    <row r="31" spans="1:2" ht="144" customHeight="1">
      <c r="A31" s="200" t="s">
        <v>327</v>
      </c>
      <c r="B31" s="141" t="s">
        <v>328</v>
      </c>
    </row>
    <row r="32" spans="1:2" ht="30">
      <c r="A32" s="200" t="s">
        <v>329</v>
      </c>
      <c r="B32" s="141" t="s">
        <v>330</v>
      </c>
    </row>
    <row r="33" spans="1:2" ht="30">
      <c r="A33" s="200" t="s">
        <v>331</v>
      </c>
      <c r="B33" s="141" t="s">
        <v>332</v>
      </c>
    </row>
    <row r="34" spans="1:2" ht="30">
      <c r="A34" s="200" t="s">
        <v>333</v>
      </c>
      <c r="B34" s="141" t="s">
        <v>334</v>
      </c>
    </row>
    <row r="35" spans="1:2" ht="30">
      <c r="A35" s="200" t="s">
        <v>335</v>
      </c>
      <c r="B35" s="141" t="s">
        <v>336</v>
      </c>
    </row>
    <row r="36" spans="1:2" ht="75">
      <c r="A36" s="200" t="s">
        <v>337</v>
      </c>
      <c r="B36" s="141" t="s">
        <v>338</v>
      </c>
    </row>
    <row r="37" spans="1:2" ht="15">
      <c r="A37" s="200" t="s">
        <v>147</v>
      </c>
      <c r="B37" s="141" t="s">
        <v>339</v>
      </c>
    </row>
    <row r="38" spans="1:2" ht="30">
      <c r="A38" s="200" t="s">
        <v>340</v>
      </c>
      <c r="B38" s="141" t="s">
        <v>341</v>
      </c>
    </row>
    <row r="39" spans="1:2" ht="45">
      <c r="A39" s="200" t="s">
        <v>342</v>
      </c>
      <c r="B39" s="141" t="s">
        <v>343</v>
      </c>
    </row>
    <row r="40" spans="1:2" ht="28.5">
      <c r="A40" s="201" t="s">
        <v>150</v>
      </c>
      <c r="B40" s="141" t="s">
        <v>344</v>
      </c>
    </row>
    <row r="41" spans="1:2" ht="25.5" customHeight="1">
      <c r="A41" s="668" t="s">
        <v>345</v>
      </c>
      <c r="B41" s="669"/>
    </row>
    <row r="42" spans="1:2" ht="15">
      <c r="A42" s="666" t="s">
        <v>346</v>
      </c>
      <c r="B42" s="667"/>
    </row>
    <row r="43" spans="1:2" ht="72" customHeight="1">
      <c r="A43" s="664" t="s">
        <v>347</v>
      </c>
      <c r="B43" s="665"/>
    </row>
    <row r="44" spans="1:2" ht="30">
      <c r="A44" s="200" t="s">
        <v>323</v>
      </c>
      <c r="B44" s="141" t="s">
        <v>348</v>
      </c>
    </row>
    <row r="45" spans="1:2" ht="45">
      <c r="A45" s="201" t="s">
        <v>349</v>
      </c>
      <c r="B45" s="141" t="s">
        <v>350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B1">
      <selection activeCell="D21" sqref="D21"/>
    </sheetView>
  </sheetViews>
  <sheetFormatPr defaultColWidth="11.421875" defaultRowHeight="15"/>
  <cols>
    <col min="1" max="1" width="44.140625" style="108" customWidth="1"/>
    <col min="2" max="2" width="61.8515625" style="108" customWidth="1"/>
    <col min="3" max="3" width="61.140625" style="108" customWidth="1"/>
    <col min="4" max="4" width="81.00390625" style="108" customWidth="1"/>
    <col min="5" max="5" width="32.8515625" style="135"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23" customFormat="1" ht="15">
      <c r="A1" s="122" t="s">
        <v>351</v>
      </c>
      <c r="B1" s="122" t="s">
        <v>352</v>
      </c>
      <c r="C1" s="122" t="s">
        <v>353</v>
      </c>
      <c r="D1" s="122" t="s">
        <v>354</v>
      </c>
      <c r="E1" s="122" t="s">
        <v>325</v>
      </c>
      <c r="F1" s="122" t="s">
        <v>355</v>
      </c>
      <c r="G1" s="122" t="s">
        <v>356</v>
      </c>
      <c r="H1" s="122" t="s">
        <v>250</v>
      </c>
      <c r="I1" s="122" t="s">
        <v>316</v>
      </c>
    </row>
    <row r="2" spans="1:9" s="123" customFormat="1" ht="15">
      <c r="A2" s="124" t="s">
        <v>357</v>
      </c>
      <c r="B2" s="117" t="s">
        <v>358</v>
      </c>
      <c r="C2" s="124" t="s">
        <v>359</v>
      </c>
      <c r="D2" s="125" t="s">
        <v>360</v>
      </c>
      <c r="E2" s="118" t="s">
        <v>361</v>
      </c>
      <c r="F2" s="126" t="s">
        <v>362</v>
      </c>
      <c r="G2" s="127" t="s">
        <v>363</v>
      </c>
      <c r="H2" s="127" t="s">
        <v>364</v>
      </c>
      <c r="I2" s="126" t="s">
        <v>365</v>
      </c>
    </row>
    <row r="3" spans="1:9" ht="15">
      <c r="A3" s="124" t="s">
        <v>366</v>
      </c>
      <c r="B3" s="117" t="s">
        <v>367</v>
      </c>
      <c r="C3" s="124" t="s">
        <v>368</v>
      </c>
      <c r="D3" s="128" t="s">
        <v>369</v>
      </c>
      <c r="E3" s="118" t="s">
        <v>370</v>
      </c>
      <c r="F3" s="126" t="s">
        <v>371</v>
      </c>
      <c r="G3" s="127" t="s">
        <v>372</v>
      </c>
      <c r="H3" s="127" t="s">
        <v>259</v>
      </c>
      <c r="I3" s="126" t="s">
        <v>373</v>
      </c>
    </row>
    <row r="4" spans="1:9" ht="15">
      <c r="A4" s="124" t="s">
        <v>374</v>
      </c>
      <c r="B4" s="117" t="s">
        <v>375</v>
      </c>
      <c r="C4" s="124" t="s">
        <v>376</v>
      </c>
      <c r="D4" s="128" t="s">
        <v>377</v>
      </c>
      <c r="E4" s="118" t="s">
        <v>378</v>
      </c>
      <c r="F4" s="126" t="s">
        <v>379</v>
      </c>
      <c r="G4" s="127" t="s">
        <v>380</v>
      </c>
      <c r="H4" s="127" t="s">
        <v>254</v>
      </c>
      <c r="I4" s="126" t="s">
        <v>381</v>
      </c>
    </row>
    <row r="5" spans="1:9" ht="15">
      <c r="A5" s="124" t="s">
        <v>382</v>
      </c>
      <c r="B5" s="117" t="s">
        <v>383</v>
      </c>
      <c r="C5" s="124" t="s">
        <v>384</v>
      </c>
      <c r="D5" s="128" t="s">
        <v>385</v>
      </c>
      <c r="E5" s="118" t="s">
        <v>386</v>
      </c>
      <c r="F5" s="126" t="s">
        <v>387</v>
      </c>
      <c r="G5" s="127" t="s">
        <v>388</v>
      </c>
      <c r="H5" s="127" t="s">
        <v>255</v>
      </c>
      <c r="I5" s="126" t="s">
        <v>389</v>
      </c>
    </row>
    <row r="6" spans="1:9" ht="30">
      <c r="A6" s="124" t="s">
        <v>390</v>
      </c>
      <c r="B6" s="117" t="s">
        <v>391</v>
      </c>
      <c r="C6" s="124" t="s">
        <v>392</v>
      </c>
      <c r="D6" s="128" t="s">
        <v>393</v>
      </c>
      <c r="E6" s="118" t="s">
        <v>394</v>
      </c>
      <c r="G6" s="127" t="s">
        <v>395</v>
      </c>
      <c r="H6" s="127" t="s">
        <v>256</v>
      </c>
      <c r="I6" s="126" t="s">
        <v>396</v>
      </c>
    </row>
    <row r="7" spans="2:9" ht="30">
      <c r="B7" s="117" t="s">
        <v>397</v>
      </c>
      <c r="C7" s="124" t="s">
        <v>398</v>
      </c>
      <c r="D7" s="128" t="s">
        <v>399</v>
      </c>
      <c r="E7" s="126" t="s">
        <v>400</v>
      </c>
      <c r="G7" s="118" t="s">
        <v>265</v>
      </c>
      <c r="H7" s="127" t="s">
        <v>257</v>
      </c>
      <c r="I7" s="126" t="s">
        <v>401</v>
      </c>
    </row>
    <row r="8" spans="1:9" ht="30">
      <c r="A8" s="129"/>
      <c r="B8" s="117" t="s">
        <v>402</v>
      </c>
      <c r="C8" s="124" t="s">
        <v>403</v>
      </c>
      <c r="D8" s="128" t="s">
        <v>404</v>
      </c>
      <c r="E8" s="126" t="s">
        <v>405</v>
      </c>
      <c r="I8" s="126" t="s">
        <v>406</v>
      </c>
    </row>
    <row r="9" spans="1:9" ht="31.5" customHeight="1">
      <c r="A9" s="129"/>
      <c r="B9" s="117" t="s">
        <v>407</v>
      </c>
      <c r="C9" s="124" t="s">
        <v>408</v>
      </c>
      <c r="D9" s="128" t="s">
        <v>409</v>
      </c>
      <c r="E9" s="126" t="s">
        <v>410</v>
      </c>
      <c r="I9" s="126" t="s">
        <v>411</v>
      </c>
    </row>
    <row r="10" spans="1:9" ht="15">
      <c r="A10" s="129"/>
      <c r="B10" s="117" t="s">
        <v>412</v>
      </c>
      <c r="C10" s="124" t="s">
        <v>413</v>
      </c>
      <c r="D10" s="128" t="s">
        <v>414</v>
      </c>
      <c r="E10" s="126" t="s">
        <v>415</v>
      </c>
      <c r="I10" s="126" t="s">
        <v>416</v>
      </c>
    </row>
    <row r="11" spans="1:9" ht="15">
      <c r="A11" s="129"/>
      <c r="B11" s="117" t="s">
        <v>417</v>
      </c>
      <c r="C11" s="124" t="s">
        <v>418</v>
      </c>
      <c r="D11" s="128" t="s">
        <v>419</v>
      </c>
      <c r="E11" s="126" t="s">
        <v>420</v>
      </c>
      <c r="I11" s="126" t="s">
        <v>421</v>
      </c>
    </row>
    <row r="12" spans="1:9" ht="30">
      <c r="A12" s="129"/>
      <c r="B12" s="117" t="s">
        <v>422</v>
      </c>
      <c r="C12" s="124" t="s">
        <v>423</v>
      </c>
      <c r="D12" s="128" t="s">
        <v>424</v>
      </c>
      <c r="E12" s="126" t="s">
        <v>425</v>
      </c>
      <c r="I12" s="126" t="s">
        <v>426</v>
      </c>
    </row>
    <row r="13" spans="1:9" ht="15">
      <c r="A13" s="129"/>
      <c r="B13" s="231" t="s">
        <v>427</v>
      </c>
      <c r="D13" s="128" t="s">
        <v>428</v>
      </c>
      <c r="E13" s="126" t="s">
        <v>429</v>
      </c>
      <c r="I13" s="126" t="s">
        <v>430</v>
      </c>
    </row>
    <row r="14" spans="1:5" ht="15">
      <c r="A14" s="129"/>
      <c r="B14" s="117" t="s">
        <v>431</v>
      </c>
      <c r="C14" s="129"/>
      <c r="D14" s="128" t="s">
        <v>432</v>
      </c>
      <c r="E14" s="126" t="s">
        <v>433</v>
      </c>
    </row>
    <row r="15" spans="1:5" ht="15">
      <c r="A15" s="129"/>
      <c r="B15" s="117" t="s">
        <v>434</v>
      </c>
      <c r="C15" s="129"/>
      <c r="D15" s="128" t="s">
        <v>435</v>
      </c>
      <c r="E15" s="126" t="s">
        <v>436</v>
      </c>
    </row>
    <row r="16" spans="1:5" ht="15">
      <c r="A16" s="129"/>
      <c r="B16" s="117" t="s">
        <v>437</v>
      </c>
      <c r="C16" s="129"/>
      <c r="D16" s="128" t="s">
        <v>438</v>
      </c>
      <c r="E16" s="130"/>
    </row>
    <row r="17" spans="1:5" ht="15">
      <c r="A17" s="129"/>
      <c r="B17" s="117" t="s">
        <v>439</v>
      </c>
      <c r="C17" s="129"/>
      <c r="D17" s="128" t="s">
        <v>440</v>
      </c>
      <c r="E17" s="130"/>
    </row>
    <row r="18" spans="1:5" ht="15">
      <c r="A18" s="129"/>
      <c r="B18" s="117" t="s">
        <v>441</v>
      </c>
      <c r="C18" s="129"/>
      <c r="D18" s="128" t="s">
        <v>442</v>
      </c>
      <c r="E18" s="130"/>
    </row>
    <row r="19" spans="1:5" ht="15">
      <c r="A19" s="129"/>
      <c r="B19" s="117" t="s">
        <v>443</v>
      </c>
      <c r="C19" s="129"/>
      <c r="D19" s="128" t="s">
        <v>444</v>
      </c>
      <c r="E19" s="130"/>
    </row>
    <row r="20" spans="1:5" ht="15">
      <c r="A20" s="129"/>
      <c r="B20" s="117" t="s">
        <v>445</v>
      </c>
      <c r="C20" s="129"/>
      <c r="D20" s="128" t="s">
        <v>446</v>
      </c>
      <c r="E20" s="130"/>
    </row>
    <row r="21" spans="2:5" ht="15">
      <c r="B21" s="117" t="s">
        <v>447</v>
      </c>
      <c r="D21" s="128" t="s">
        <v>448</v>
      </c>
      <c r="E21" s="130"/>
    </row>
    <row r="22" spans="2:5" ht="15">
      <c r="B22" s="117" t="s">
        <v>449</v>
      </c>
      <c r="D22" s="128" t="s">
        <v>450</v>
      </c>
      <c r="E22" s="130"/>
    </row>
    <row r="23" spans="2:5" ht="15">
      <c r="B23" s="117" t="s">
        <v>451</v>
      </c>
      <c r="D23" s="128" t="s">
        <v>452</v>
      </c>
      <c r="E23" s="130"/>
    </row>
    <row r="24" spans="4:5" ht="15">
      <c r="D24" s="131" t="s">
        <v>453</v>
      </c>
      <c r="E24" s="131" t="s">
        <v>454</v>
      </c>
    </row>
    <row r="25" spans="4:5" ht="15">
      <c r="D25" s="132" t="s">
        <v>455</v>
      </c>
      <c r="E25" s="126" t="s">
        <v>456</v>
      </c>
    </row>
    <row r="26" spans="4:5" ht="15">
      <c r="D26" s="132" t="s">
        <v>457</v>
      </c>
      <c r="E26" s="126" t="s">
        <v>458</v>
      </c>
    </row>
    <row r="27" spans="4:5" ht="15">
      <c r="D27" s="673" t="s">
        <v>459</v>
      </c>
      <c r="E27" s="126" t="s">
        <v>460</v>
      </c>
    </row>
    <row r="28" spans="4:5" ht="15">
      <c r="D28" s="674"/>
      <c r="E28" s="126" t="s">
        <v>461</v>
      </c>
    </row>
    <row r="29" spans="4:5" ht="15">
      <c r="D29" s="674"/>
      <c r="E29" s="126" t="s">
        <v>462</v>
      </c>
    </row>
    <row r="30" spans="4:5" ht="15">
      <c r="D30" s="675"/>
      <c r="E30" s="126" t="s">
        <v>463</v>
      </c>
    </row>
    <row r="31" spans="4:5" ht="15">
      <c r="D31" s="132" t="s">
        <v>464</v>
      </c>
      <c r="E31" s="126" t="s">
        <v>465</v>
      </c>
    </row>
    <row r="32" spans="4:5" ht="15">
      <c r="D32" s="132" t="s">
        <v>466</v>
      </c>
      <c r="E32" s="126" t="s">
        <v>467</v>
      </c>
    </row>
    <row r="33" spans="4:5" ht="15">
      <c r="D33" s="132" t="s">
        <v>468</v>
      </c>
      <c r="E33" s="126" t="s">
        <v>469</v>
      </c>
    </row>
    <row r="34" spans="4:5" ht="15">
      <c r="D34" s="132" t="s">
        <v>470</v>
      </c>
      <c r="E34" s="126" t="s">
        <v>471</v>
      </c>
    </row>
    <row r="35" spans="4:5" ht="15">
      <c r="D35" s="132" t="s">
        <v>472</v>
      </c>
      <c r="E35" s="126" t="s">
        <v>473</v>
      </c>
    </row>
    <row r="36" spans="4:5" ht="15">
      <c r="D36" s="132" t="s">
        <v>474</v>
      </c>
      <c r="E36" s="126" t="s">
        <v>475</v>
      </c>
    </row>
    <row r="37" spans="4:5" ht="15">
      <c r="D37" s="132" t="s">
        <v>476</v>
      </c>
      <c r="E37" s="126" t="s">
        <v>477</v>
      </c>
    </row>
    <row r="38" spans="4:5" ht="15">
      <c r="D38" s="132" t="s">
        <v>478</v>
      </c>
      <c r="E38" s="126" t="s">
        <v>479</v>
      </c>
    </row>
    <row r="39" spans="4:5" ht="15">
      <c r="D39" s="133" t="s">
        <v>480</v>
      </c>
      <c r="E39" s="126" t="s">
        <v>481</v>
      </c>
    </row>
    <row r="40" spans="4:5" ht="15">
      <c r="D40" s="133" t="s">
        <v>482</v>
      </c>
      <c r="E40" s="126" t="s">
        <v>483</v>
      </c>
    </row>
    <row r="41" spans="4:5" ht="15">
      <c r="D41" s="132" t="s">
        <v>484</v>
      </c>
      <c r="E41" s="126" t="s">
        <v>485</v>
      </c>
    </row>
    <row r="42" spans="4:5" ht="15">
      <c r="D42" s="132" t="s">
        <v>486</v>
      </c>
      <c r="E42" s="126" t="s">
        <v>487</v>
      </c>
    </row>
    <row r="43" spans="4:5" ht="15">
      <c r="D43" s="133" t="s">
        <v>488</v>
      </c>
      <c r="E43" s="126" t="s">
        <v>489</v>
      </c>
    </row>
    <row r="44" spans="4:5" ht="15">
      <c r="D44" s="134" t="s">
        <v>490</v>
      </c>
      <c r="E44" s="126" t="s">
        <v>491</v>
      </c>
    </row>
    <row r="45" spans="4:5" ht="15">
      <c r="D45" s="128" t="s">
        <v>492</v>
      </c>
      <c r="E45" s="126" t="s">
        <v>493</v>
      </c>
    </row>
    <row r="46" spans="4:5" ht="15">
      <c r="D46" s="128" t="s">
        <v>494</v>
      </c>
      <c r="E46" s="126" t="s">
        <v>495</v>
      </c>
    </row>
    <row r="47" spans="4:5" ht="15">
      <c r="D47" s="128" t="s">
        <v>496</v>
      </c>
      <c r="E47" s="126" t="s">
        <v>497</v>
      </c>
    </row>
    <row r="48" spans="4:5" ht="15">
      <c r="D48" s="128" t="s">
        <v>498</v>
      </c>
      <c r="E48" s="126" t="s">
        <v>499</v>
      </c>
    </row>
    <row r="49" ht="15">
      <c r="D49" s="131" t="s">
        <v>500</v>
      </c>
    </row>
    <row r="50" ht="15">
      <c r="D50" s="128" t="s">
        <v>501</v>
      </c>
    </row>
    <row r="51" ht="15">
      <c r="D51" s="128" t="s">
        <v>502</v>
      </c>
    </row>
    <row r="52" ht="15">
      <c r="D52" s="131" t="s">
        <v>503</v>
      </c>
    </row>
    <row r="53" ht="15">
      <c r="D53" s="134" t="s">
        <v>504</v>
      </c>
    </row>
    <row r="54" ht="15">
      <c r="D54" s="134" t="s">
        <v>505</v>
      </c>
    </row>
    <row r="55" ht="15">
      <c r="D55" s="134" t="s">
        <v>506</v>
      </c>
    </row>
    <row r="56" ht="15">
      <c r="D56" s="134" t="s">
        <v>507</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dcterms:created xsi:type="dcterms:W3CDTF">2011-04-26T22:16:52Z</dcterms:created>
  <dcterms:modified xsi:type="dcterms:W3CDTF">2023-02-07T18:09:02Z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